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vršek" sheetId="2" r:id="rId2"/>
    <sheet name="02 - Konstrukce" sheetId="3" r:id="rId3"/>
    <sheet name="0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Svršek'!$C$82:$K$146</definedName>
    <definedName name="_xlnm.Print_Area" localSheetId="1">'01 - Svršek'!$C$4:$J$39,'01 - Svršek'!$C$45:$J$64,'01 - Svršek'!$C$70:$K$146</definedName>
    <definedName name="_xlnm.Print_Titles" localSheetId="1">'01 - Svršek'!$82:$82</definedName>
    <definedName name="_xlnm._FilterDatabase" localSheetId="2" hidden="1">'02 - Konstrukce'!$C$85:$K$161</definedName>
    <definedName name="_xlnm.Print_Area" localSheetId="2">'02 - Konstrukce'!$C$4:$J$39,'02 - Konstrukce'!$C$45:$J$67,'02 - Konstrukce'!$C$73:$K$161</definedName>
    <definedName name="_xlnm.Print_Titles" localSheetId="2">'02 - Konstrukce'!$85:$85</definedName>
    <definedName name="_xlnm._FilterDatabase" localSheetId="3" hidden="1">'03 - VRN'!$C$81:$K$95</definedName>
    <definedName name="_xlnm.Print_Area" localSheetId="3">'03 - VRN'!$C$4:$J$39,'03 - VRN'!$C$45:$J$63,'03 - VRN'!$C$69:$K$95</definedName>
    <definedName name="_xlnm.Print_Titles" localSheetId="3">'03 - VRN'!$81:$81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T93"/>
  <c r="R93"/>
  <c r="J37"/>
  <c r="J36"/>
  <c i="1" r="AY57"/>
  <c i="4" r="J35"/>
  <c i="1" r="AX57"/>
  <c i="4" r="BI94"/>
  <c r="BH94"/>
  <c r="BG94"/>
  <c r="BF94"/>
  <c r="T94"/>
  <c r="R94"/>
  <c r="P94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F76"/>
  <c r="E74"/>
  <c r="J55"/>
  <c r="F52"/>
  <c r="E50"/>
  <c r="J21"/>
  <c r="E21"/>
  <c r="J78"/>
  <c r="J20"/>
  <c r="J18"/>
  <c r="E18"/>
  <c r="F55"/>
  <c r="J17"/>
  <c r="J15"/>
  <c r="E15"/>
  <c r="F78"/>
  <c r="J14"/>
  <c r="J12"/>
  <c r="J76"/>
  <c r="E7"/>
  <c r="E72"/>
  <c i="3" r="J37"/>
  <c r="J36"/>
  <c i="1" r="AY56"/>
  <c i="3" r="J35"/>
  <c i="1" r="AX56"/>
  <c i="3"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T109"/>
  <c r="R110"/>
  <c r="R109"/>
  <c r="P110"/>
  <c r="P109"/>
  <c r="BI104"/>
  <c r="BH104"/>
  <c r="BG104"/>
  <c r="BF104"/>
  <c r="T104"/>
  <c r="R104"/>
  <c r="P104"/>
  <c r="BI99"/>
  <c r="BH99"/>
  <c r="BG99"/>
  <c r="BF99"/>
  <c r="T99"/>
  <c r="R99"/>
  <c r="P99"/>
  <c r="BI92"/>
  <c r="BH92"/>
  <c r="BG92"/>
  <c r="BF92"/>
  <c r="T92"/>
  <c r="R92"/>
  <c r="P92"/>
  <c r="BI89"/>
  <c r="BH89"/>
  <c r="BG89"/>
  <c r="BF89"/>
  <c r="T89"/>
  <c r="R89"/>
  <c r="P89"/>
  <c r="J83"/>
  <c r="F80"/>
  <c r="E78"/>
  <c r="J55"/>
  <c r="F52"/>
  <c r="E50"/>
  <c r="J21"/>
  <c r="E21"/>
  <c r="J82"/>
  <c r="J20"/>
  <c r="J18"/>
  <c r="E18"/>
  <c r="F83"/>
  <c r="J17"/>
  <c r="J15"/>
  <c r="E15"/>
  <c r="F82"/>
  <c r="J14"/>
  <c r="J12"/>
  <c r="J52"/>
  <c r="E7"/>
  <c r="E48"/>
  <c i="2" r="J37"/>
  <c r="J36"/>
  <c i="1" r="AY55"/>
  <c i="2" r="J35"/>
  <c i="1" r="AX55"/>
  <c i="2"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28"/>
  <c r="BH128"/>
  <c r="BG128"/>
  <c r="BF128"/>
  <c r="T128"/>
  <c r="R128"/>
  <c r="P128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BI120"/>
  <c r="BH120"/>
  <c r="BG120"/>
  <c r="BF120"/>
  <c r="T120"/>
  <c r="R120"/>
  <c r="P120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6"/>
  <c r="BH86"/>
  <c r="BG86"/>
  <c r="BF86"/>
  <c r="T86"/>
  <c r="R86"/>
  <c r="P86"/>
  <c r="J80"/>
  <c r="F77"/>
  <c r="E75"/>
  <c r="J55"/>
  <c r="F52"/>
  <c r="E50"/>
  <c r="J21"/>
  <c r="E21"/>
  <c r="J54"/>
  <c r="J20"/>
  <c r="J18"/>
  <c r="E18"/>
  <c r="F80"/>
  <c r="J17"/>
  <c r="J15"/>
  <c r="E15"/>
  <c r="F79"/>
  <c r="J14"/>
  <c r="J12"/>
  <c r="J77"/>
  <c r="E7"/>
  <c r="E73"/>
  <c i="1" r="L50"/>
  <c r="AM50"/>
  <c r="AM49"/>
  <c r="L49"/>
  <c r="AM47"/>
  <c r="L47"/>
  <c r="L45"/>
  <c r="L44"/>
  <c i="2" r="J115"/>
  <c i="3" r="BK151"/>
  <c i="2" r="BK134"/>
  <c i="3" r="BK114"/>
  <c i="2" r="J144"/>
  <c i="3" r="BK134"/>
  <c i="4" r="J85"/>
  <c i="3" r="BK145"/>
  <c i="4" r="J94"/>
  <c r="J91"/>
  <c i="2" r="BK102"/>
  <c i="3" r="BK104"/>
  <c i="1" r="AS54"/>
  <c i="3" r="J134"/>
  <c i="2" r="BK121"/>
  <c r="BK86"/>
  <c r="BK112"/>
  <c r="J112"/>
  <c i="3" r="BK92"/>
  <c r="BK137"/>
  <c r="J110"/>
  <c i="2" r="BK137"/>
  <c i="3" r="BK149"/>
  <c i="2" r="BK97"/>
  <c r="J100"/>
  <c r="J114"/>
  <c r="BK123"/>
  <c i="3" r="J104"/>
  <c r="J89"/>
  <c r="J149"/>
  <c i="2" r="J91"/>
  <c i="3" r="J128"/>
  <c i="2" r="J93"/>
  <c i="3" r="J99"/>
  <c i="2" r="BK144"/>
  <c i="4" r="BK94"/>
  <c i="2" r="BK115"/>
  <c i="3" r="BK128"/>
  <c i="2" r="J128"/>
  <c i="3" r="J145"/>
  <c i="2" r="J141"/>
  <c r="J134"/>
  <c i="3" r="J121"/>
  <c r="BK110"/>
  <c r="J157"/>
  <c i="4" r="J87"/>
  <c i="2" r="BK120"/>
  <c i="3" r="J131"/>
  <c i="2" r="BK114"/>
  <c i="3" r="J151"/>
  <c i="4" r="BK89"/>
  <c i="3" r="BK157"/>
  <c r="BK121"/>
  <c i="2" r="BK95"/>
  <c i="3" r="BK154"/>
  <c r="BK144"/>
  <c i="2" r="J99"/>
  <c i="3" r="BK131"/>
  <c r="J117"/>
  <c i="2" r="BK107"/>
  <c i="3" r="J137"/>
  <c i="2" r="J120"/>
  <c i="3" r="J92"/>
  <c i="2" r="J121"/>
  <c i="3" r="BK126"/>
  <c i="2" r="BK128"/>
  <c r="BK91"/>
  <c i="3" r="J126"/>
  <c r="BK89"/>
  <c i="4" r="BK87"/>
  <c i="2" r="BK141"/>
  <c r="J107"/>
  <c i="4" r="BK85"/>
  <c i="2" r="J102"/>
  <c r="BK100"/>
  <c i="3" r="J114"/>
  <c i="2" r="J137"/>
  <c i="4" r="J89"/>
  <c i="3" r="BK140"/>
  <c i="2" r="BK99"/>
  <c r="J97"/>
  <c i="3" r="BK117"/>
  <c i="2" r="J95"/>
  <c r="J86"/>
  <c i="4" r="BK91"/>
  <c i="2" r="J113"/>
  <c i="3" r="J140"/>
  <c r="J154"/>
  <c i="2" r="J123"/>
  <c r="J143"/>
  <c i="3" r="BK99"/>
  <c i="2" r="BK93"/>
  <c r="BK143"/>
  <c i="3" r="J144"/>
  <c i="2" r="BK113"/>
  <c l="1" r="T85"/>
  <c r="T84"/>
  <c i="3" r="T88"/>
  <c r="BK113"/>
  <c r="J113"/>
  <c r="J64"/>
  <c r="BK139"/>
  <c r="J139"/>
  <c r="J65"/>
  <c r="R148"/>
  <c i="2" r="BK127"/>
  <c r="J127"/>
  <c r="J63"/>
  <c i="3" r="BK88"/>
  <c r="J88"/>
  <c r="J61"/>
  <c r="R113"/>
  <c r="R112"/>
  <c r="P139"/>
  <c r="T148"/>
  <c i="2" r="T127"/>
  <c r="BK85"/>
  <c r="J85"/>
  <c r="J61"/>
  <c r="P127"/>
  <c i="3" r="P88"/>
  <c r="P113"/>
  <c r="P112"/>
  <c r="R139"/>
  <c r="P148"/>
  <c i="4" r="BK84"/>
  <c r="T84"/>
  <c r="T83"/>
  <c r="T82"/>
  <c i="2" r="P85"/>
  <c r="P84"/>
  <c r="P83"/>
  <c i="1" r="AU55"/>
  <c i="3" r="R88"/>
  <c r="R87"/>
  <c r="R86"/>
  <c r="T113"/>
  <c r="T112"/>
  <c r="T139"/>
  <c r="BK148"/>
  <c r="J148"/>
  <c r="J66"/>
  <c i="4" r="P84"/>
  <c r="P83"/>
  <c r="P82"/>
  <c i="1" r="AU57"/>
  <c i="4" r="R84"/>
  <c r="R83"/>
  <c r="R82"/>
  <c i="2" r="R127"/>
  <c r="R85"/>
  <c r="R84"/>
  <c r="R83"/>
  <c i="3" r="BK109"/>
  <c r="J109"/>
  <c r="J62"/>
  <c i="4" r="BK93"/>
  <c r="J93"/>
  <c r="J62"/>
  <c i="2" r="BK122"/>
  <c r="J122"/>
  <c r="J62"/>
  <c i="4" r="E48"/>
  <c r="F54"/>
  <c r="BE94"/>
  <c r="J52"/>
  <c r="F79"/>
  <c i="3" r="BK112"/>
  <c r="J112"/>
  <c r="J63"/>
  <c i="4" r="J54"/>
  <c r="BE91"/>
  <c i="3" r="BK87"/>
  <c r="BK86"/>
  <c r="J86"/>
  <c i="4" r="BE85"/>
  <c r="BE87"/>
  <c r="BE89"/>
  <c i="3" r="BE114"/>
  <c r="BE134"/>
  <c r="BE149"/>
  <c r="F55"/>
  <c r="J80"/>
  <c r="BE128"/>
  <c r="BE144"/>
  <c r="BE145"/>
  <c r="E76"/>
  <c r="BE89"/>
  <c r="BE126"/>
  <c r="BE131"/>
  <c r="BE137"/>
  <c r="BE151"/>
  <c i="2" r="BK84"/>
  <c r="J84"/>
  <c r="J60"/>
  <c i="3" r="F54"/>
  <c r="BE99"/>
  <c r="BE140"/>
  <c r="J54"/>
  <c r="BE92"/>
  <c r="BE110"/>
  <c r="BE154"/>
  <c r="BE104"/>
  <c r="BE117"/>
  <c r="BE121"/>
  <c r="BE157"/>
  <c i="2" r="BE95"/>
  <c r="BE107"/>
  <c r="BE113"/>
  <c r="BE134"/>
  <c r="BE141"/>
  <c r="BE144"/>
  <c r="F54"/>
  <c r="BE97"/>
  <c r="F55"/>
  <c r="J52"/>
  <c r="BE86"/>
  <c r="BE91"/>
  <c r="BE93"/>
  <c r="BE99"/>
  <c r="BE100"/>
  <c r="BE102"/>
  <c r="BE115"/>
  <c r="BE120"/>
  <c r="BE121"/>
  <c r="BE128"/>
  <c r="E48"/>
  <c r="J79"/>
  <c r="BE112"/>
  <c r="BE114"/>
  <c r="BE123"/>
  <c r="BE137"/>
  <c r="BE143"/>
  <c r="F34"/>
  <c i="1" r="BA55"/>
  <c i="3" r="J34"/>
  <c i="1" r="AW56"/>
  <c i="4" r="F37"/>
  <c i="1" r="BD57"/>
  <c i="2" r="J34"/>
  <c i="1" r="AW55"/>
  <c i="2" r="F37"/>
  <c i="1" r="BD55"/>
  <c i="4" r="F35"/>
  <c i="1" r="BB57"/>
  <c i="2" r="F35"/>
  <c i="1" r="BB55"/>
  <c i="3" r="F35"/>
  <c i="1" r="BB56"/>
  <c i="4" r="J34"/>
  <c i="1" r="AW57"/>
  <c i="3" r="F36"/>
  <c i="1" r="BC56"/>
  <c i="3" r="F37"/>
  <c i="1" r="BD56"/>
  <c i="4" r="F36"/>
  <c i="1" r="BC57"/>
  <c i="3" r="F34"/>
  <c i="1" r="BA56"/>
  <c i="2" r="F36"/>
  <c i="1" r="BC55"/>
  <c i="4" r="F34"/>
  <c i="1" r="BA57"/>
  <c i="3" r="J30"/>
  <c l="1" r="P87"/>
  <c r="P86"/>
  <c i="1" r="AU56"/>
  <c i="4" r="BK83"/>
  <c r="BK82"/>
  <c r="J82"/>
  <c i="3" r="T87"/>
  <c r="T86"/>
  <c i="2" r="T83"/>
  <c i="4" r="J84"/>
  <c r="J61"/>
  <c i="1" r="AG56"/>
  <c i="3" r="J59"/>
  <c r="J87"/>
  <c r="J60"/>
  <c i="2" r="BK83"/>
  <c r="J83"/>
  <c i="1" r="BA54"/>
  <c r="AW54"/>
  <c r="AK30"/>
  <c i="2" r="J33"/>
  <c i="1" r="AV55"/>
  <c r="AT55"/>
  <c i="4" r="J33"/>
  <c i="1" r="AV57"/>
  <c r="AT57"/>
  <c i="2" r="J30"/>
  <c i="1" r="AG55"/>
  <c i="3" r="F33"/>
  <c i="1" r="AZ56"/>
  <c r="AU54"/>
  <c i="3" r="J33"/>
  <c i="1" r="AV56"/>
  <c r="AT56"/>
  <c r="AN56"/>
  <c i="2" r="F33"/>
  <c i="1" r="AZ55"/>
  <c i="4" r="F33"/>
  <c i="1" r="AZ57"/>
  <c i="4" r="J30"/>
  <c i="1" r="AG57"/>
  <c r="BB54"/>
  <c r="W31"/>
  <c r="BD54"/>
  <c r="W33"/>
  <c r="BC54"/>
  <c r="AY54"/>
  <c i="4" l="1" r="J83"/>
  <c r="J60"/>
  <c r="J59"/>
  <c r="J39"/>
  <c i="1" r="AN55"/>
  <c i="2" r="J59"/>
  <c i="3" r="J39"/>
  <c i="2" r="J39"/>
  <c i="1" r="AN57"/>
  <c r="AZ54"/>
  <c r="W29"/>
  <c r="AG54"/>
  <c r="W32"/>
  <c r="W30"/>
  <c r="AX54"/>
  <c l="1"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<sst xmlns="http://schemas.openxmlformats.org/spreadsheetml/2006/main">
  <si>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</si>
  <si>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</si>
  <si>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</si>
  <si>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</si>
  <si>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</si>
  <si>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{b4de21fb-52e3-437a-a774-2ce04f2de810}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</si>
  <si>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</si>
  <si>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</si>
  <si>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</si>
  <si>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</si>
  <si>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</si>
  <si>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</si>
  <si>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</si>
  <si>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</si>
  <si>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</si>
  <si>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</si>
  <si>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</si>
  <si>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2302 NOVÝ km 85,556 Baťův kanál</t>
  </si>
  <si>
    <t>KSO:</t>
  </si>
  <si>
    <t/>
  </si>
  <si>
    <t>CC-CZ:</t>
  </si>
  <si>
    <t>Místo:</t>
  </si>
  <si>
    <t>Veselí nad Moravou</t>
  </si>
  <si>
    <t>Datum:</t>
  </si>
  <si>
    <t>6. 6. 2024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</si>
  <si>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</si>
  <si>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</si>
  <si>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</si>
  <si>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</si>
  <si>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</si>
  <si>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</si>
  <si>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</si>
  <si>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</si>
  <si>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</si>
  <si>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Hutař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</si>
  <si>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</si>
  <si>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</si>
  <si>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</si>
  <si>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</si>
  <si>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</si>
  <si>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</si>
  <si>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</si>
  <si>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</si>
  <si>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</si>
  <si>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</si>
  <si>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</si>
  <si>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</si>
  <si>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</si>
  <si>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</si>
  <si>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</si>
  <si>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</si>
  <si>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</si>
  <si>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</si>
  <si>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</si>
  <si>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</si>
  <si>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</si>
  <si>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</si>
  <si>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</si>
  <si>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</si>
  <si>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</si>
  <si>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</si>
  <si>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</si>
  <si>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</si>
  <si>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</si>
  <si>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</si>
  <si>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</si>
  <si>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</si>
  <si>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</si>
  <si>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</si>
  <si>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</si>
  <si>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</si>
  <si>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</si>
  <si>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</si>
  <si>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</si>
  <si>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</si>
  <si>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</si>
  <si>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</si>
  <si>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Svršek</t>
  </si>
  <si>
    <t>STA</t>
  </si>
  <si>
    <t>1</t>
  </si>
  <si>
    <t>{d439192d-219d-4289-94fd-06eac63a811a}</t>
  </si>
  <si>
    <t>2</t>
  </si>
  <si>
    <t>02</t>
  </si>
  <si>
    <t>Konstrukce</t>
  </si>
  <si>
    <t>{f1d81432-b0d1-4f1b-8fda-0c79320099f0}</t>
  </si>
  <si>
    <t>03</t>
  </si>
  <si>
    <t>VRN</t>
  </si>
  <si>
    <t>{25db7cb4-99a7-4f43-bc1b-cd392bfc471b}</t>
  </si>
  <si>
    <t>KRYCÍ LIST SOUPISU PRACÍ</t>
  </si>
  <si>
    <t>Objekt:</t>
  </si>
  <si>
    <t>01 - Svršek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</si>
  <si>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</si>
  <si>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</si>
  <si>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</si>
  <si>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</si>
  <si>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</si>
  <si>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</si>
  <si>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 xml:space="preserve">    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</si>
  <si>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</si>
  <si>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</si>
  <si>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</si>
  <si>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</si>
  <si>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</si>
  <si>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</si>
  <si>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</si>
  <si>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</si>
  <si>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</si>
  <si>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</si>
  <si>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</si>
  <si>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</si>
  <si>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</si>
  <si>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</si>
  <si>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</si>
  <si>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</si>
  <si>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</si>
  <si>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</si>
  <si>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</si>
  <si>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</si>
  <si>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</si>
  <si>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 Poznámka: 1. V cenách jsou započteny náklady na měření provozních odchylek dle ČSN, zpracování a předání tištěných výstupů objednateli.</t>
  </si>
  <si>
    <t>km</t>
  </si>
  <si>
    <t>Sborník UOŽI 01 2024</t>
  </si>
  <si>
    <t>4</t>
  </si>
  <si>
    <t>-1250099874</t>
  </si>
  <si>
    <t>VV</t>
  </si>
  <si>
    <t xml:space="preserve">"Měření v koleji před navázáním  10m"10*0,001</t>
  </si>
  <si>
    <t>"měření v úseku nové nivelety"81,815*0,001</t>
  </si>
  <si>
    <t>"Měření v koleji za navázáním 10m"10*0,001</t>
  </si>
  <si>
    <t>Součet</t>
  </si>
  <si>
    <t>5905105010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</si>
  <si>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</si>
  <si>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</si>
  <si>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-613483306</t>
  </si>
  <si>
    <t>P</t>
  </si>
  <si>
    <t>Poznámka k položce:_x000d_
Na základě posouzení vedoucího prací bude doplněn na příslušná místa.</t>
  </si>
  <si>
    <t>3</t>
  </si>
  <si>
    <t>M</t>
  </si>
  <si>
    <t>5955101000</t>
  </si>
  <si>
    <t>Kamenivo drcené štěrk frakce 31,5/63 (32/63) třídy BI</t>
  </si>
  <si>
    <t>t</t>
  </si>
  <si>
    <t>8</t>
  </si>
  <si>
    <t>782282163</t>
  </si>
  <si>
    <t>"Hmotnost"2*1,7</t>
  </si>
  <si>
    <t>5906130025</t>
  </si>
  <si>
    <t>Montáž kolejového roštu v ose koleje pražce dřevěné nevystrojené, tvar R65 Poznámka: 1. V cenách jsou započteny náklady na manipulaci a montáž KR, u pražců dřevěných nevystrojených i na vrtání pražců. 2. V cenách nejsou obsaženy náklady na dodávku materiálu.</t>
  </si>
  <si>
    <t>-529597094</t>
  </si>
  <si>
    <t>0,00944+0,034365+0,00436</t>
  </si>
  <si>
    <t>5906140025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</si>
  <si>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</si>
  <si>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-239271662</t>
  </si>
  <si>
    <t>6</t>
  </si>
  <si>
    <t>5907050110</t>
  </si>
  <si>
    <t>Dělení kolejnic kyslíkem, soustavy UIC60 nebo R65 Poznámka: 1. V cenách jsou započteny náklady na manipulaci, podložení, označení a provedení řezu kolejnice.</t>
  </si>
  <si>
    <t>kus</t>
  </si>
  <si>
    <t>-396164707</t>
  </si>
  <si>
    <t>7</t>
  </si>
  <si>
    <t>5909010020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</si>
  <si>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</si>
  <si>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-1413103895</t>
  </si>
  <si>
    <t>Poznámka k položce:_x000d_
Výpočet podbití je založeno na délce navázání stávající koleje na novou úpravu.</t>
  </si>
  <si>
    <t>5956107010</t>
  </si>
  <si>
    <t>Mostnice dub 240x240, 220x220, 260x240</t>
  </si>
  <si>
    <t>-1001946309</t>
  </si>
  <si>
    <t>Poznámka k položce:_x000d_
Objem mostnic včetně dvou pozednic dle aktuálních cen mostnic.</t>
  </si>
  <si>
    <t>"Objem Pozednic"0,24*0,24*2,5*4</t>
  </si>
  <si>
    <t>"Objem mostnic"0,24*0,24*2,5*40</t>
  </si>
  <si>
    <t>22</t>
  </si>
  <si>
    <t>5958134080</t>
  </si>
  <si>
    <t>Součásti upevňovací vrtule R2 (160)</t>
  </si>
  <si>
    <t>-967499472</t>
  </si>
  <si>
    <t>"Mostnice"40*2*4</t>
  </si>
  <si>
    <t>"pozednice"4*2*4</t>
  </si>
  <si>
    <t>"pojistné úhelníky"(15+15)*4+2+2</t>
  </si>
  <si>
    <t>10</t>
  </si>
  <si>
    <t>5910020020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</si>
  <si>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</si>
  <si>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</si>
  <si>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1193467595</t>
  </si>
  <si>
    <t>11</t>
  </si>
  <si>
    <t>5910035020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</si>
  <si>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</si>
  <si>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310513230</t>
  </si>
  <si>
    <t>5910040215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</si>
  <si>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</si>
  <si>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m</t>
  </si>
  <si>
    <t>-924125272</t>
  </si>
  <si>
    <t>13</t>
  </si>
  <si>
    <t>5958128010</t>
  </si>
  <si>
    <t>Komplety ŽS 4 (šroub RS 1, matice M 24, dvojitý pružný kroužek Fe6, svěrka ŽS4)</t>
  </si>
  <si>
    <t>35717459</t>
  </si>
  <si>
    <t>Poznámka k položce:_x000d_
Sada pro uchycení kolejnice</t>
  </si>
  <si>
    <t>"komplety na pozednici"4*4</t>
  </si>
  <si>
    <t>"komplety na mostnici*4"4*40</t>
  </si>
  <si>
    <t>26</t>
  </si>
  <si>
    <t>5911707015</t>
  </si>
  <si>
    <t>Demontáž pojistných úhelníků na mostech tvar UIC60, R65 Poznámka: 1. V cenách jsou započteny náklady na demontáž, manipulaci a naložení na dopravní prostředek nebo uložení mimo most.</t>
  </si>
  <si>
    <t>358987575</t>
  </si>
  <si>
    <t>25</t>
  </si>
  <si>
    <t>5911709015</t>
  </si>
  <si>
    <t>Montáž pojistných úhelníků na mostech tvar UIC60, R65 Poznámka: 1. V cenách jsou započteny náklady na montáž, vrtání otvorů pro vrtule. 2. V cenách nejsou obsaženy náklady na dodávku materiálu.</t>
  </si>
  <si>
    <t>1502360299</t>
  </si>
  <si>
    <t>9</t>
  </si>
  <si>
    <t>Ostatní konstrukce a práce, bourání</t>
  </si>
  <si>
    <t>24</t>
  </si>
  <si>
    <t>5958140030</t>
  </si>
  <si>
    <t>Podkladnice žebrová tv. R4M</t>
  </si>
  <si>
    <t>936824113</t>
  </si>
  <si>
    <t>"Mostnice"40*2</t>
  </si>
  <si>
    <t>"Pozednice"4*2</t>
  </si>
  <si>
    <t>OST</t>
  </si>
  <si>
    <t>Ostatní</t>
  </si>
  <si>
    <t>15</t>
  </si>
  <si>
    <t>9902100100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</si>
  <si>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</si>
  <si>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512</t>
  </si>
  <si>
    <t>-675892138</t>
  </si>
  <si>
    <t>Materiál a mostnice a pražce"</t>
  </si>
  <si>
    <t>"Vrtule R1"88*4*0,003</t>
  </si>
  <si>
    <t>"PodkladniceS4M"88*0,011</t>
  </si>
  <si>
    <t>"Drobný materiál bez specifikace"0,3</t>
  </si>
  <si>
    <t>16</t>
  </si>
  <si>
    <t>5958134040</t>
  </si>
  <si>
    <t>Součásti upevňovací kroužek pružný dvojitý Fe 6</t>
  </si>
  <si>
    <t>1828056022</t>
  </si>
  <si>
    <t>"dvojitý kroužek pod vrtule mostnic a pozednic"44*8</t>
  </si>
  <si>
    <t>17</t>
  </si>
  <si>
    <t>5958158075</t>
  </si>
  <si>
    <t>Podložka z penefolu pod podkladnici 390/170/5 (žebrová podkl.; průměr otvorů 44)</t>
  </si>
  <si>
    <t>2116315526</t>
  </si>
  <si>
    <t>"Podložka pod podkladnici mostnice"40*2</t>
  </si>
  <si>
    <t>"Podložka pod pozednice"4*2</t>
  </si>
  <si>
    <t>18</t>
  </si>
  <si>
    <t>9902109200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</si>
  <si>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</si>
  <si>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-1541350510</t>
  </si>
  <si>
    <t>"Doprava nad rámec ze/do vzdálenosti 60km"2,324*6</t>
  </si>
  <si>
    <t>19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</si>
  <si>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</si>
  <si>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</si>
  <si>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-302019077</t>
  </si>
  <si>
    <t>20</t>
  </si>
  <si>
    <t>5958158020</t>
  </si>
  <si>
    <t>Podložka pryžová pod patu kolejnice R65 183/151/6</t>
  </si>
  <si>
    <t>-148564297</t>
  </si>
  <si>
    <t xml:space="preserve">"Podložka pryžová pod patu na mostnicích a pozednicích"44*2 </t>
  </si>
  <si>
    <t>02 - Konstrukce</t>
  </si>
  <si>
    <t xml:space="preserve">    4 - Vodorovné konstrukce</t>
  </si>
  <si>
    <t xml:space="preserve">    998 - Přesun hmot</t>
  </si>
  <si>
    <t xml:space="preserve">      OST - Ostatní</t>
  </si>
  <si>
    <t xml:space="preserve">    997 - Přesun sutě</t>
  </si>
  <si>
    <t>Vodorovné konstrukce</t>
  </si>
  <si>
    <t>421941321</t>
  </si>
  <si>
    <t>Oprava podlah z plechů montáž bez výztuh</t>
  </si>
  <si>
    <t>m2</t>
  </si>
  <si>
    <t>CS ÚRS 2024 01</t>
  </si>
  <si>
    <t>-1262224150</t>
  </si>
  <si>
    <t>Online PSC</t>
  </si>
  <si>
    <t>https://podminky.urs.cz/item/CS_URS_2024_01/421941321</t>
  </si>
  <si>
    <t>Poznámka k položce:_x000d_
Montáž hlavových plechů na mostě</t>
  </si>
  <si>
    <t>421941521</t>
  </si>
  <si>
    <t>Demontáž podlahových plechů bez výztuh</t>
  </si>
  <si>
    <t>-1311329330</t>
  </si>
  <si>
    <t>https://podminky.urs.cz/item/CS_URS_2024_01/421941521</t>
  </si>
  <si>
    <t>Poznámka k položce:_x000d_
Demontáž hlavových plechů na mostě</t>
  </si>
  <si>
    <t>"Demontáž středových plechů"0,815*(0,6+21,4+0,6)</t>
  </si>
  <si>
    <t>"Demontáž hlavového plechu vlevo"0,3*(0,6+21,4+0,6)</t>
  </si>
  <si>
    <t>"Demontáž hlavového plechu vpravo"0,26*(0,6+21,4+0,6)</t>
  </si>
  <si>
    <t>521273111</t>
  </si>
  <si>
    <t>Mostnice na železničních mostech z tvrdého dřeva s plošným uložením výroba bez převýšení v přímé, v oblouku nebo přechodnici</t>
  </si>
  <si>
    <t>1151099024</t>
  </si>
  <si>
    <t>https://podminky.urs.cz/item/CS_URS_2024_01/521273111</t>
  </si>
  <si>
    <t>Poznámka k položce:_x000d_
Opracování surových mostnic na výšku dle skutečného zaměření</t>
  </si>
  <si>
    <t>"Mostnice"40</t>
  </si>
  <si>
    <t>521281111</t>
  </si>
  <si>
    <t>Pozednice na železničních mostech z tvrdého dřeva s plošným uložením výroba</t>
  </si>
  <si>
    <t>1307920760</t>
  </si>
  <si>
    <t>https://podminky.urs.cz/item/CS_URS_2024_01/521281111</t>
  </si>
  <si>
    <t>Poznámka k položce:_x000d_
Opracování pozednic na výšku skutečného zaměření</t>
  </si>
  <si>
    <t>"Pozednice"4</t>
  </si>
  <si>
    <t>998</t>
  </si>
  <si>
    <t>Přesun hmot</t>
  </si>
  <si>
    <t>998212111</t>
  </si>
  <si>
    <t>Přesun hmot pro mosty zděné, betonové monolitické, spřažené ocelobetonové nebo kovové vodorovná dopravní vzdálenost do 100 m výška mostu do 20 m</t>
  </si>
  <si>
    <t>787276596</t>
  </si>
  <si>
    <t>https://podminky.urs.cz/item/CS_URS_2024_01/998212111</t>
  </si>
  <si>
    <t>521271911</t>
  </si>
  <si>
    <t>Údržba mostnicových šroubů odizolování se zalitím asfaltem a překrytím PVC</t>
  </si>
  <si>
    <t>584310768</t>
  </si>
  <si>
    <t>https://podminky.urs.cz/item/CS_URS_2024_01/521271911</t>
  </si>
  <si>
    <t>"Mostnicové šrouby"40*2</t>
  </si>
  <si>
    <t>521271921</t>
  </si>
  <si>
    <t>Údržba mostnicových šroubů dotažení po dosednutí vlivem provozu</t>
  </si>
  <si>
    <t>644299863</t>
  </si>
  <si>
    <t>https://podminky.urs.cz/item/CS_URS_2024_01/521271921</t>
  </si>
  <si>
    <t>Poznámka k položce:_x000d_
Provedení dotažení všech mostnicových šroubů po stanovené době pravidelného železničního provozu</t>
  </si>
  <si>
    <t>"Následné dotažení mostnicových šroubů"40*2</t>
  </si>
  <si>
    <t>521272215</t>
  </si>
  <si>
    <t>Demontáž mostnic s odsunem hmot mimo objekt mostu se zřízením pomocné montážní lávky</t>
  </si>
  <si>
    <t>1555869043</t>
  </si>
  <si>
    <t>https://podminky.urs.cz/item/CS_URS_2024_01/521272215</t>
  </si>
  <si>
    <t>Poznámka k položce:_x000d_
Demontáž mostnic s upálením mostnicového šroubu</t>
  </si>
  <si>
    <t>"Demontáž mostnic"40</t>
  </si>
  <si>
    <t>521273211</t>
  </si>
  <si>
    <t>Mostnice na železničních mostech z tvrdého dřeva s plošným uložením montáž bez převýšení v přímé, v oblouku nebo přechodnici</t>
  </si>
  <si>
    <t>2081956283</t>
  </si>
  <si>
    <t>https://podminky.urs.cz/item/CS_URS_2024_01/521273211</t>
  </si>
  <si>
    <t>521281211</t>
  </si>
  <si>
    <t>Pozednice na železničních mostech z tvrdého dřeva s plošným uložením montáž</t>
  </si>
  <si>
    <t>1223457574</t>
  </si>
  <si>
    <t>https://podminky.urs.cz/item/CS_URS_2024_01/521281211</t>
  </si>
  <si>
    <t>Poznámka k položce:_x000d_
Usazení pozednic včetně výškové úpravy a podložení mostnice PVC na sedlech</t>
  </si>
  <si>
    <t>521283221</t>
  </si>
  <si>
    <t>Demontáž pozednic s odstraněním štěrku</t>
  </si>
  <si>
    <t>1327333408</t>
  </si>
  <si>
    <t>https://podminky.urs.cz/item/CS_URS_2024_01/521283221</t>
  </si>
  <si>
    <t>"Demontáž pozednic"4</t>
  </si>
  <si>
    <t>54878180</t>
  </si>
  <si>
    <t>spona protištěpná tl 1mm</t>
  </si>
  <si>
    <t>kg</t>
  </si>
  <si>
    <t>24769419</t>
  </si>
  <si>
    <t>"Protištěpná spona"40*2*0,4</t>
  </si>
  <si>
    <t>31198002</t>
  </si>
  <si>
    <t>šroub mostnicový ČSN 02 1352 20x260mm</t>
  </si>
  <si>
    <t>100 kus</t>
  </si>
  <si>
    <t>-137470738</t>
  </si>
  <si>
    <t>"Mostnicový šroub 260x20"40*2*0,01</t>
  </si>
  <si>
    <t>14</t>
  </si>
  <si>
    <t>938905311</t>
  </si>
  <si>
    <t>Údržba ocelových konstrukcí údržba ložisek očistění, nátěr, namazání</t>
  </si>
  <si>
    <t>1241948955</t>
  </si>
  <si>
    <t>https://podminky.urs.cz/item/CS_URS_2024_01/938905311</t>
  </si>
  <si>
    <t>"Očištění a rektifikace"4</t>
  </si>
  <si>
    <t>939902R02</t>
  </si>
  <si>
    <t>Práce a jízdy dvoucestným bagrem</t>
  </si>
  <si>
    <t>hod</t>
  </si>
  <si>
    <t>-1453405457</t>
  </si>
  <si>
    <t>997211611</t>
  </si>
  <si>
    <t>Nakládání suti nebo vybouraných hmot na dopravní prostředky pro vodorovnou dopravu suti</t>
  </si>
  <si>
    <t>1652229827</t>
  </si>
  <si>
    <t>https://podminky.urs.cz/item/CS_URS_2024_01/997211611</t>
  </si>
  <si>
    <t>"Naložení odpadu z úložných lavic"2*0,1</t>
  </si>
  <si>
    <t>997</t>
  </si>
  <si>
    <t>Přesun sutě</t>
  </si>
  <si>
    <t>997013501</t>
  </si>
  <si>
    <t>Odvoz suti a vybouraných hmot na skládku nebo meziskládku se složením, na vzdálenost do 1 km</t>
  </si>
  <si>
    <t>-363694096</t>
  </si>
  <si>
    <t>https://podminky.urs.cz/item/CS_URS_2024_01/997013501</t>
  </si>
  <si>
    <t>997013509</t>
  </si>
  <si>
    <t>Odvoz suti a vybouraných hmot na skládku nebo meziskládku se složením, na vzdálenost Příplatek k ceně za každý další započatý 1 km přes 1 km</t>
  </si>
  <si>
    <t>103282560</t>
  </si>
  <si>
    <t>https://podminky.urs.cz/item/CS_URS_2024_01/997013509</t>
  </si>
  <si>
    <t>"Odvoz suti na skládku ve vzdálenosti 10km"10*0,2</t>
  </si>
  <si>
    <t>997013631</t>
  </si>
  <si>
    <t>Poplatek za uložení stavebního odpadu na skládce (skládkovné) směsného stavebního a demoličního zatříděného do Katalogu odpadů pod kódem 17 09 04</t>
  </si>
  <si>
    <t>-801578486</t>
  </si>
  <si>
    <t>https://podminky.urs.cz/item/CS_URS_2024_01/997013631</t>
  </si>
  <si>
    <t>"Uložení stavební suti na skládce"0,2</t>
  </si>
  <si>
    <t>997211621</t>
  </si>
  <si>
    <t>Ekologická likvidace mostnic s drcením s odvozem drtě do 20 km</t>
  </si>
  <si>
    <t>750732174</t>
  </si>
  <si>
    <t>https://podminky.urs.cz/item/CS_URS_2024_01/997211621</t>
  </si>
  <si>
    <t>"Likvidace mostnic"40</t>
  </si>
  <si>
    <t>"Likvidace pozednic"4</t>
  </si>
  <si>
    <t>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</si>
  <si>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</si>
  <si>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</si>
  <si>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</si>
  <si>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</si>
  <si>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</si>
  <si>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</si>
  <si>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012002000</t>
  </si>
  <si>
    <t>Geodetické práce</t>
  </si>
  <si>
    <t>ks</t>
  </si>
  <si>
    <t>1024</t>
  </si>
  <si>
    <t>-1894181149</t>
  </si>
  <si>
    <t>https://podminky.urs.cz/item/CS_URS_2024_01/012002000</t>
  </si>
  <si>
    <t>012103000</t>
  </si>
  <si>
    <t>Geodetické práce před výstavbou</t>
  </si>
  <si>
    <t>…</t>
  </si>
  <si>
    <t>1328771064</t>
  </si>
  <si>
    <t>https://podminky.urs.cz/item/CS_URS_2024_01/012103000</t>
  </si>
  <si>
    <t>012203000</t>
  </si>
  <si>
    <t>Geodetické práce při provádění stavby</t>
  </si>
  <si>
    <t>-640215371</t>
  </si>
  <si>
    <t>https://podminky.urs.cz/item/CS_URS_2024_01/012203000</t>
  </si>
  <si>
    <t>013254000</t>
  </si>
  <si>
    <t>Dokumentace skutečného provedení stavby</t>
  </si>
  <si>
    <t>178146225</t>
  </si>
  <si>
    <t>https://podminky.urs.cz/item/CS_URS_2024_01/013254000</t>
  </si>
  <si>
    <t>VRN3</t>
  </si>
  <si>
    <t>Zařízení staveniště</t>
  </si>
  <si>
    <t>030001000</t>
  </si>
  <si>
    <t>ks…</t>
  </si>
  <si>
    <t>-538476059</t>
  </si>
  <si>
    <t>https://podminky.urs.cz/item/CS_URS_2024_01/030001000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</si>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</sst>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421941321" TargetMode="External" /><Relationship Id="rId2" Type="http://schemas.openxmlformats.org/officeDocument/2006/relationships/hyperlink" Target="https://podminky.urs.cz/item/CS_URS_2024_01/421941521" TargetMode="External" /><Relationship Id="rId3" Type="http://schemas.openxmlformats.org/officeDocument/2006/relationships/hyperlink" Target="https://podminky.urs.cz/item/CS_URS_2024_01/521273111" TargetMode="External" /><Relationship Id="rId4" Type="http://schemas.openxmlformats.org/officeDocument/2006/relationships/hyperlink" Target="https://podminky.urs.cz/item/CS_URS_2024_01/521281111" TargetMode="External" /><Relationship Id="rId5" Type="http://schemas.openxmlformats.org/officeDocument/2006/relationships/hyperlink" Target="https://podminky.urs.cz/item/CS_URS_2024_01/998212111" TargetMode="External" /><Relationship Id="rId6" Type="http://schemas.openxmlformats.org/officeDocument/2006/relationships/hyperlink" Target="https://podminky.urs.cz/item/CS_URS_2024_01/521271911" TargetMode="External" /><Relationship Id="rId7" Type="http://schemas.openxmlformats.org/officeDocument/2006/relationships/hyperlink" Target="https://podminky.urs.cz/item/CS_URS_2024_01/521271921" TargetMode="External" /><Relationship Id="rId8" Type="http://schemas.openxmlformats.org/officeDocument/2006/relationships/hyperlink" Target="https://podminky.urs.cz/item/CS_URS_2024_01/521272215" TargetMode="External" /><Relationship Id="rId9" Type="http://schemas.openxmlformats.org/officeDocument/2006/relationships/hyperlink" Target="https://podminky.urs.cz/item/CS_URS_2024_01/521273211" TargetMode="External" /><Relationship Id="rId10" Type="http://schemas.openxmlformats.org/officeDocument/2006/relationships/hyperlink" Target="https://podminky.urs.cz/item/CS_URS_2024_01/521281211" TargetMode="External" /><Relationship Id="rId11" Type="http://schemas.openxmlformats.org/officeDocument/2006/relationships/hyperlink" Target="https://podminky.urs.cz/item/CS_URS_2024_01/521283221" TargetMode="External" /><Relationship Id="rId12" Type="http://schemas.openxmlformats.org/officeDocument/2006/relationships/hyperlink" Target="https://podminky.urs.cz/item/CS_URS_2024_01/938905311" TargetMode="External" /><Relationship Id="rId13" Type="http://schemas.openxmlformats.org/officeDocument/2006/relationships/hyperlink" Target="https://podminky.urs.cz/item/CS_URS_2024_01/997211611" TargetMode="External" /><Relationship Id="rId14" Type="http://schemas.openxmlformats.org/officeDocument/2006/relationships/hyperlink" Target="https://podminky.urs.cz/item/CS_URS_2024_01/997013501" TargetMode="External" /><Relationship Id="rId15" Type="http://schemas.openxmlformats.org/officeDocument/2006/relationships/hyperlink" Target="https://podminky.urs.cz/item/CS_URS_2024_01/997013509" TargetMode="External" /><Relationship Id="rId16" Type="http://schemas.openxmlformats.org/officeDocument/2006/relationships/hyperlink" Target="https://podminky.urs.cz/item/CS_URS_2024_01/997013631" TargetMode="External" /><Relationship Id="rId17" Type="http://schemas.openxmlformats.org/officeDocument/2006/relationships/hyperlink" Target="https://podminky.urs.cz/item/CS_URS_2024_01/997211621" TargetMode="External" /><Relationship Id="rId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12103000" TargetMode="External" /><Relationship Id="rId3" Type="http://schemas.openxmlformats.org/officeDocument/2006/relationships/hyperlink" Target="https://podminky.urs.cz/item/CS_URS_2024_01/012203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30001000" TargetMode="External" /><Relationship Id="rId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2302 NOVÝ km 85,556 Baťův kanál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Veselí nad Moravou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6. 6. 2024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>Hutař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Svršek'!J30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'01 - Svršek'!P83</f>
        <v>0</v>
      </c>
      <c r="AV55" s="122">
        <f>'01 - Svršek'!J33</f>
        <v>0</v>
      </c>
      <c r="AW55" s="122">
        <f>'01 - Svršek'!J34</f>
        <v>0</v>
      </c>
      <c r="AX55" s="122">
        <f>'01 - Svršek'!J35</f>
        <v>0</v>
      </c>
      <c r="AY55" s="122">
        <f>'01 - Svršek'!J36</f>
        <v>0</v>
      </c>
      <c r="AZ55" s="122">
        <f>'01 - Svršek'!F33</f>
        <v>0</v>
      </c>
      <c r="BA55" s="122">
        <f>'01 - Svršek'!F34</f>
        <v>0</v>
      </c>
      <c r="BB55" s="122">
        <f>'01 - Svršek'!F35</f>
        <v>0</v>
      </c>
      <c r="BC55" s="122">
        <f>'01 - Svršek'!F36</f>
        <v>0</v>
      </c>
      <c r="BD55" s="124">
        <f>'01 - Svršek'!F37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16.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Konstrukce'!J30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'02 - Konstrukce'!P86</f>
        <v>0</v>
      </c>
      <c r="AV56" s="122">
        <f>'02 - Konstrukce'!J33</f>
        <v>0</v>
      </c>
      <c r="AW56" s="122">
        <f>'02 - Konstrukce'!J34</f>
        <v>0</v>
      </c>
      <c r="AX56" s="122">
        <f>'02 - Konstrukce'!J35</f>
        <v>0</v>
      </c>
      <c r="AY56" s="122">
        <f>'02 - Konstrukce'!J36</f>
        <v>0</v>
      </c>
      <c r="AZ56" s="122">
        <f>'02 - Konstrukce'!F33</f>
        <v>0</v>
      </c>
      <c r="BA56" s="122">
        <f>'02 - Konstrukce'!F34</f>
        <v>0</v>
      </c>
      <c r="BB56" s="122">
        <f>'02 - Konstrukce'!F35</f>
        <v>0</v>
      </c>
      <c r="BC56" s="122">
        <f>'02 - Konstrukce'!F36</f>
        <v>0</v>
      </c>
      <c r="BD56" s="124">
        <f>'02 - Konstrukce'!F37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16.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VRN'!J30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6">
        <v>0</v>
      </c>
      <c r="AT57" s="127">
        <f>ROUND(SUM(AV57:AW57),2)</f>
        <v>0</v>
      </c>
      <c r="AU57" s="128">
        <f>'03 - VRN'!P82</f>
        <v>0</v>
      </c>
      <c r="AV57" s="127">
        <f>'03 - VRN'!J33</f>
        <v>0</v>
      </c>
      <c r="AW57" s="127">
        <f>'03 - VRN'!J34</f>
        <v>0</v>
      </c>
      <c r="AX57" s="127">
        <f>'03 - VRN'!J35</f>
        <v>0</v>
      </c>
      <c r="AY57" s="127">
        <f>'03 - VRN'!J36</f>
        <v>0</v>
      </c>
      <c r="AZ57" s="127">
        <f>'03 - VRN'!F33</f>
        <v>0</v>
      </c>
      <c r="BA57" s="127">
        <f>'03 - VRN'!F34</f>
        <v>0</v>
      </c>
      <c r="BB57" s="127">
        <f>'03 - VRN'!F35</f>
        <v>0</v>
      </c>
      <c r="BC57" s="127">
        <f>'03 - VRN'!F36</f>
        <v>0</v>
      </c>
      <c r="BD57" s="129">
        <f>'03 - VRN'!F37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ww4sJp5bGTEOXEtj33T2xcvx6rl4ev+K85LRj6HQWEQ12BHgbSSccUictP7NiCxHAWNInTgFsBQRaxK98aiVsw==" hashValue="dQ0uWGPgNoxVb+gAkXq37R0/YFlJG8EhkG3Q3chbj17EYEP3VI3Qrs7tXt2wETZswl0Wbe2jhJqWLG5bU50dN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vršek'!C2" display="/"/>
    <hyperlink ref="A56" location="'02 - Konstrukce'!C2" display="/"/>
    <hyperlink ref="A57" location="'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2302 NOVÝ km 85,556 Baťův kanál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6. 6. 2024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ROUND((SUM(BE83:BE146)),  2)</f>
        <v>0</v>
      </c>
      <c r="G33" s="40"/>
      <c r="H33" s="40"/>
      <c r="I33" s="150">
        <v>0.20999999999999999</v>
      </c>
      <c r="J33" s="149">
        <f>ROUND(((SUM(BE83:BE146))*I33),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ROUND((SUM(BF83:BF146)),  2)</f>
        <v>0</v>
      </c>
      <c r="G34" s="40"/>
      <c r="H34" s="40"/>
      <c r="I34" s="150">
        <v>0.12</v>
      </c>
      <c r="J34" s="149">
        <f>ROUND(((SUM(BF83:BF146))*I34),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ROUND((SUM(BG83:BG146)),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ROUND((SUM(BH83:BH146)),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ROUND((SUM(BI83:BI146)),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2302 NOVÝ km 85,556 Baťův kanál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Svršek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Veselí nad Moravou</v>
      </c>
      <c r="G52" s="42"/>
      <c r="H52" s="42"/>
      <c r="I52" s="34" t="s">
        <v>23</v>
      </c>
      <c r="J52" s="74" t="str">
        <f>IF(J12="","",J12)</f>
        <v>6. 6. 2024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Hutař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95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96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97</v>
      </c>
      <c r="E62" s="176"/>
      <c r="F62" s="176"/>
      <c r="G62" s="176"/>
      <c r="H62" s="176"/>
      <c r="I62" s="176"/>
      <c r="J62" s="177">
        <f>J122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98</v>
      </c>
      <c r="E63" s="170"/>
      <c r="F63" s="170"/>
      <c r="G63" s="170"/>
      <c r="H63" s="170"/>
      <c r="I63" s="170"/>
      <c r="J63" s="171">
        <f>J127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99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2302 NOVÝ km 85,556 Baťův kanál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89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01 - Svršek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Veselí nad Moravou</v>
      </c>
      <c r="G77" s="42"/>
      <c r="H77" s="42"/>
      <c r="I77" s="34" t="s">
        <v>23</v>
      </c>
      <c r="J77" s="74" t="str">
        <f>IF(J12="","",J12)</f>
        <v>6. 6. 2024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31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33</v>
      </c>
      <c r="J80" s="38" t="str">
        <f>E24</f>
        <v>Hutař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100</v>
      </c>
      <c r="D82" s="182" t="s">
        <v>56</v>
      </c>
      <c r="E82" s="182" t="s">
        <v>52</v>
      </c>
      <c r="F82" s="182" t="s">
        <v>53</v>
      </c>
      <c r="G82" s="182" t="s">
        <v>101</v>
      </c>
      <c r="H82" s="182" t="s">
        <v>102</v>
      </c>
      <c r="I82" s="182" t="s">
        <v>103</v>
      </c>
      <c r="J82" s="182" t="s">
        <v>93</v>
      </c>
      <c r="K82" s="183" t="s">
        <v>104</v>
      </c>
      <c r="L82" s="184"/>
      <c r="M82" s="94" t="s">
        <v>19</v>
      </c>
      <c r="N82" s="95" t="s">
        <v>41</v>
      </c>
      <c r="O82" s="95" t="s">
        <v>105</v>
      </c>
      <c r="P82" s="95" t="s">
        <v>106</v>
      </c>
      <c r="Q82" s="95" t="s">
        <v>107</v>
      </c>
      <c r="R82" s="95" t="s">
        <v>108</v>
      </c>
      <c r="S82" s="95" t="s">
        <v>109</v>
      </c>
      <c r="T82" s="96" t="s">
        <v>110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111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P84+P127</f>
        <v>0</v>
      </c>
      <c r="Q83" s="98"/>
      <c r="R83" s="187">
        <f>R84+R127</f>
        <v>10.720120000000001</v>
      </c>
      <c r="S83" s="98"/>
      <c r="T83" s="188">
        <f>T84+T127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70</v>
      </c>
      <c r="AU83" s="19" t="s">
        <v>94</v>
      </c>
      <c r="BK83" s="189">
        <f>BK84+BK127</f>
        <v>0</v>
      </c>
    </row>
    <row r="84" s="12" customFormat="1" ht="25.92" customHeight="1">
      <c r="A84" s="12"/>
      <c r="B84" s="190"/>
      <c r="C84" s="191"/>
      <c r="D84" s="192" t="s">
        <v>70</v>
      </c>
      <c r="E84" s="193" t="s">
        <v>112</v>
      </c>
      <c r="F84" s="193" t="s">
        <v>113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P85+P122</f>
        <v>0</v>
      </c>
      <c r="Q84" s="198"/>
      <c r="R84" s="199">
        <f>R85+R122</f>
        <v>10.655880000000002</v>
      </c>
      <c r="S84" s="198"/>
      <c r="T84" s="200">
        <f>T85+T122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79</v>
      </c>
      <c r="AT84" s="202" t="s">
        <v>70</v>
      </c>
      <c r="AU84" s="202" t="s">
        <v>71</v>
      </c>
      <c r="AY84" s="201" t="s">
        <v>114</v>
      </c>
      <c r="BK84" s="203">
        <f>BK85+BK122</f>
        <v>0</v>
      </c>
    </row>
    <row r="85" s="12" customFormat="1" ht="22.8" customHeight="1">
      <c r="A85" s="12"/>
      <c r="B85" s="190"/>
      <c r="C85" s="191"/>
      <c r="D85" s="192" t="s">
        <v>70</v>
      </c>
      <c r="E85" s="204" t="s">
        <v>115</v>
      </c>
      <c r="F85" s="204" t="s">
        <v>116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SUM(P86:P121)</f>
        <v>0</v>
      </c>
      <c r="Q85" s="198"/>
      <c r="R85" s="199">
        <f>SUM(R86:R121)</f>
        <v>9.5902000000000012</v>
      </c>
      <c r="S85" s="198"/>
      <c r="T85" s="200">
        <f>SUM(T86:T121)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79</v>
      </c>
      <c r="AT85" s="202" t="s">
        <v>70</v>
      </c>
      <c r="AU85" s="202" t="s">
        <v>79</v>
      </c>
      <c r="AY85" s="201" t="s">
        <v>114</v>
      </c>
      <c r="BK85" s="203">
        <f>SUM(BK86:BK121)</f>
        <v>0</v>
      </c>
    </row>
    <row r="86" s="2" customFormat="1" ht="33" customHeight="1">
      <c r="A86" s="40"/>
      <c r="B86" s="41"/>
      <c r="C86" s="206" t="s">
        <v>79</v>
      </c>
      <c r="D86" s="206" t="s">
        <v>117</v>
      </c>
      <c r="E86" s="207" t="s">
        <v>118</v>
      </c>
      <c r="F86" s="208" t="s">
        <v>119</v>
      </c>
      <c r="G86" s="209" t="s">
        <v>120</v>
      </c>
      <c r="H86" s="210">
        <v>0.10199999999999999</v>
      </c>
      <c r="I86" s="211"/>
      <c r="J86" s="212">
        <f>ROUND(I86*H86,2)</f>
        <v>0</v>
      </c>
      <c r="K86" s="208" t="s">
        <v>121</v>
      </c>
      <c r="L86" s="46"/>
      <c r="M86" s="213" t="s">
        <v>19</v>
      </c>
      <c r="N86" s="214" t="s">
        <v>42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122</v>
      </c>
      <c r="AT86" s="217" t="s">
        <v>117</v>
      </c>
      <c r="AU86" s="217" t="s">
        <v>81</v>
      </c>
      <c r="AY86" s="19" t="s">
        <v>114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79</v>
      </c>
      <c r="BK86" s="218">
        <f>ROUND(I86*H86,2)</f>
        <v>0</v>
      </c>
      <c r="BL86" s="19" t="s">
        <v>122</v>
      </c>
      <c r="BM86" s="217" t="s">
        <v>123</v>
      </c>
    </row>
    <row r="87" s="13" customFormat="1">
      <c r="A87" s="13"/>
      <c r="B87" s="219"/>
      <c r="C87" s="220"/>
      <c r="D87" s="221" t="s">
        <v>124</v>
      </c>
      <c r="E87" s="222" t="s">
        <v>19</v>
      </c>
      <c r="F87" s="223" t="s">
        <v>125</v>
      </c>
      <c r="G87" s="220"/>
      <c r="H87" s="224">
        <v>0.01</v>
      </c>
      <c r="I87" s="225"/>
      <c r="J87" s="220"/>
      <c r="K87" s="220"/>
      <c r="L87" s="226"/>
      <c r="M87" s="227"/>
      <c r="N87" s="228"/>
      <c r="O87" s="228"/>
      <c r="P87" s="228"/>
      <c r="Q87" s="228"/>
      <c r="R87" s="228"/>
      <c r="S87" s="228"/>
      <c r="T87" s="22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0" t="s">
        <v>124</v>
      </c>
      <c r="AU87" s="230" t="s">
        <v>81</v>
      </c>
      <c r="AV87" s="13" t="s">
        <v>81</v>
      </c>
      <c r="AW87" s="13" t="s">
        <v>32</v>
      </c>
      <c r="AX87" s="13" t="s">
        <v>71</v>
      </c>
      <c r="AY87" s="230" t="s">
        <v>114</v>
      </c>
    </row>
    <row r="88" s="13" customFormat="1">
      <c r="A88" s="13"/>
      <c r="B88" s="219"/>
      <c r="C88" s="220"/>
      <c r="D88" s="221" t="s">
        <v>124</v>
      </c>
      <c r="E88" s="222" t="s">
        <v>19</v>
      </c>
      <c r="F88" s="223" t="s">
        <v>126</v>
      </c>
      <c r="G88" s="220"/>
      <c r="H88" s="224">
        <v>0.082000000000000003</v>
      </c>
      <c r="I88" s="225"/>
      <c r="J88" s="220"/>
      <c r="K88" s="220"/>
      <c r="L88" s="226"/>
      <c r="M88" s="227"/>
      <c r="N88" s="228"/>
      <c r="O88" s="228"/>
      <c r="P88" s="228"/>
      <c r="Q88" s="228"/>
      <c r="R88" s="228"/>
      <c r="S88" s="228"/>
      <c r="T88" s="22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0" t="s">
        <v>124</v>
      </c>
      <c r="AU88" s="230" t="s">
        <v>81</v>
      </c>
      <c r="AV88" s="13" t="s">
        <v>81</v>
      </c>
      <c r="AW88" s="13" t="s">
        <v>32</v>
      </c>
      <c r="AX88" s="13" t="s">
        <v>71</v>
      </c>
      <c r="AY88" s="230" t="s">
        <v>114</v>
      </c>
    </row>
    <row r="89" s="13" customFormat="1">
      <c r="A89" s="13"/>
      <c r="B89" s="219"/>
      <c r="C89" s="220"/>
      <c r="D89" s="221" t="s">
        <v>124</v>
      </c>
      <c r="E89" s="222" t="s">
        <v>19</v>
      </c>
      <c r="F89" s="223" t="s">
        <v>127</v>
      </c>
      <c r="G89" s="220"/>
      <c r="H89" s="224">
        <v>0.01</v>
      </c>
      <c r="I89" s="225"/>
      <c r="J89" s="220"/>
      <c r="K89" s="220"/>
      <c r="L89" s="226"/>
      <c r="M89" s="227"/>
      <c r="N89" s="228"/>
      <c r="O89" s="228"/>
      <c r="P89" s="228"/>
      <c r="Q89" s="228"/>
      <c r="R89" s="228"/>
      <c r="S89" s="228"/>
      <c r="T89" s="22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0" t="s">
        <v>124</v>
      </c>
      <c r="AU89" s="230" t="s">
        <v>81</v>
      </c>
      <c r="AV89" s="13" t="s">
        <v>81</v>
      </c>
      <c r="AW89" s="13" t="s">
        <v>32</v>
      </c>
      <c r="AX89" s="13" t="s">
        <v>71</v>
      </c>
      <c r="AY89" s="230" t="s">
        <v>114</v>
      </c>
    </row>
    <row r="90" s="14" customFormat="1">
      <c r="A90" s="14"/>
      <c r="B90" s="231"/>
      <c r="C90" s="232"/>
      <c r="D90" s="221" t="s">
        <v>124</v>
      </c>
      <c r="E90" s="233" t="s">
        <v>19</v>
      </c>
      <c r="F90" s="234" t="s">
        <v>128</v>
      </c>
      <c r="G90" s="232"/>
      <c r="H90" s="235">
        <v>0.10199999999999999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1" t="s">
        <v>124</v>
      </c>
      <c r="AU90" s="241" t="s">
        <v>81</v>
      </c>
      <c r="AV90" s="14" t="s">
        <v>122</v>
      </c>
      <c r="AW90" s="14" t="s">
        <v>32</v>
      </c>
      <c r="AX90" s="14" t="s">
        <v>79</v>
      </c>
      <c r="AY90" s="241" t="s">
        <v>114</v>
      </c>
    </row>
    <row r="91" s="2" customFormat="1" ht="37.8" customHeight="1">
      <c r="A91" s="40"/>
      <c r="B91" s="41"/>
      <c r="C91" s="206" t="s">
        <v>81</v>
      </c>
      <c r="D91" s="206" t="s">
        <v>117</v>
      </c>
      <c r="E91" s="207" t="s">
        <v>129</v>
      </c>
      <c r="F91" s="208" t="s">
        <v>130</v>
      </c>
      <c r="G91" s="209" t="s">
        <v>131</v>
      </c>
      <c r="H91" s="210">
        <v>2</v>
      </c>
      <c r="I91" s="211"/>
      <c r="J91" s="212">
        <f>ROUND(I91*H91,2)</f>
        <v>0</v>
      </c>
      <c r="K91" s="208" t="s">
        <v>121</v>
      </c>
      <c r="L91" s="46"/>
      <c r="M91" s="213" t="s">
        <v>19</v>
      </c>
      <c r="N91" s="214" t="s">
        <v>42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122</v>
      </c>
      <c r="AT91" s="217" t="s">
        <v>117</v>
      </c>
      <c r="AU91" s="217" t="s">
        <v>81</v>
      </c>
      <c r="AY91" s="19" t="s">
        <v>114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79</v>
      </c>
      <c r="BK91" s="218">
        <f>ROUND(I91*H91,2)</f>
        <v>0</v>
      </c>
      <c r="BL91" s="19" t="s">
        <v>122</v>
      </c>
      <c r="BM91" s="217" t="s">
        <v>132</v>
      </c>
    </row>
    <row r="92" s="2" customFormat="1">
      <c r="A92" s="40"/>
      <c r="B92" s="41"/>
      <c r="C92" s="42"/>
      <c r="D92" s="221" t="s">
        <v>133</v>
      </c>
      <c r="E92" s="42"/>
      <c r="F92" s="242" t="s">
        <v>134</v>
      </c>
      <c r="G92" s="42"/>
      <c r="H92" s="42"/>
      <c r="I92" s="243"/>
      <c r="J92" s="42"/>
      <c r="K92" s="42"/>
      <c r="L92" s="46"/>
      <c r="M92" s="244"/>
      <c r="N92" s="24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133</v>
      </c>
      <c r="AU92" s="19" t="s">
        <v>81</v>
      </c>
    </row>
    <row r="93" s="2" customFormat="1" ht="16.5" customHeight="1">
      <c r="A93" s="40"/>
      <c r="B93" s="41"/>
      <c r="C93" s="246" t="s">
        <v>135</v>
      </c>
      <c r="D93" s="246" t="s">
        <v>136</v>
      </c>
      <c r="E93" s="247" t="s">
        <v>137</v>
      </c>
      <c r="F93" s="248" t="s">
        <v>138</v>
      </c>
      <c r="G93" s="249" t="s">
        <v>139</v>
      </c>
      <c r="H93" s="250">
        <v>3.3999999999999999</v>
      </c>
      <c r="I93" s="251"/>
      <c r="J93" s="252">
        <f>ROUND(I93*H93,2)</f>
        <v>0</v>
      </c>
      <c r="K93" s="248" t="s">
        <v>121</v>
      </c>
      <c r="L93" s="253"/>
      <c r="M93" s="254" t="s">
        <v>19</v>
      </c>
      <c r="N93" s="255" t="s">
        <v>42</v>
      </c>
      <c r="O93" s="86"/>
      <c r="P93" s="215">
        <f>O93*H93</f>
        <v>0</v>
      </c>
      <c r="Q93" s="215">
        <v>1</v>
      </c>
      <c r="R93" s="215">
        <f>Q93*H93</f>
        <v>3.3999999999999999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140</v>
      </c>
      <c r="AT93" s="217" t="s">
        <v>136</v>
      </c>
      <c r="AU93" s="217" t="s">
        <v>81</v>
      </c>
      <c r="AY93" s="19" t="s">
        <v>114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79</v>
      </c>
      <c r="BK93" s="218">
        <f>ROUND(I93*H93,2)</f>
        <v>0</v>
      </c>
      <c r="BL93" s="19" t="s">
        <v>122</v>
      </c>
      <c r="BM93" s="217" t="s">
        <v>141</v>
      </c>
    </row>
    <row r="94" s="13" customFormat="1">
      <c r="A94" s="13"/>
      <c r="B94" s="219"/>
      <c r="C94" s="220"/>
      <c r="D94" s="221" t="s">
        <v>124</v>
      </c>
      <c r="E94" s="222" t="s">
        <v>19</v>
      </c>
      <c r="F94" s="223" t="s">
        <v>142</v>
      </c>
      <c r="G94" s="220"/>
      <c r="H94" s="224">
        <v>3.3999999999999999</v>
      </c>
      <c r="I94" s="225"/>
      <c r="J94" s="220"/>
      <c r="K94" s="220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124</v>
      </c>
      <c r="AU94" s="230" t="s">
        <v>81</v>
      </c>
      <c r="AV94" s="13" t="s">
        <v>81</v>
      </c>
      <c r="AW94" s="13" t="s">
        <v>32</v>
      </c>
      <c r="AX94" s="13" t="s">
        <v>79</v>
      </c>
      <c r="AY94" s="230" t="s">
        <v>114</v>
      </c>
    </row>
    <row r="95" s="2" customFormat="1" ht="37.8" customHeight="1">
      <c r="A95" s="40"/>
      <c r="B95" s="41"/>
      <c r="C95" s="206" t="s">
        <v>122</v>
      </c>
      <c r="D95" s="206" t="s">
        <v>117</v>
      </c>
      <c r="E95" s="207" t="s">
        <v>143</v>
      </c>
      <c r="F95" s="208" t="s">
        <v>144</v>
      </c>
      <c r="G95" s="209" t="s">
        <v>120</v>
      </c>
      <c r="H95" s="210">
        <v>0.048000000000000001</v>
      </c>
      <c r="I95" s="211"/>
      <c r="J95" s="212">
        <f>ROUND(I95*H95,2)</f>
        <v>0</v>
      </c>
      <c r="K95" s="208" t="s">
        <v>121</v>
      </c>
      <c r="L95" s="46"/>
      <c r="M95" s="213" t="s">
        <v>19</v>
      </c>
      <c r="N95" s="214" t="s">
        <v>42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122</v>
      </c>
      <c r="AT95" s="217" t="s">
        <v>117</v>
      </c>
      <c r="AU95" s="217" t="s">
        <v>81</v>
      </c>
      <c r="AY95" s="19" t="s">
        <v>114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79</v>
      </c>
      <c r="BK95" s="218">
        <f>ROUND(I95*H95,2)</f>
        <v>0</v>
      </c>
      <c r="BL95" s="19" t="s">
        <v>122</v>
      </c>
      <c r="BM95" s="217" t="s">
        <v>145</v>
      </c>
    </row>
    <row r="96" s="13" customFormat="1">
      <c r="A96" s="13"/>
      <c r="B96" s="219"/>
      <c r="C96" s="220"/>
      <c r="D96" s="221" t="s">
        <v>124</v>
      </c>
      <c r="E96" s="222" t="s">
        <v>19</v>
      </c>
      <c r="F96" s="223" t="s">
        <v>146</v>
      </c>
      <c r="G96" s="220"/>
      <c r="H96" s="224">
        <v>0.048000000000000001</v>
      </c>
      <c r="I96" s="225"/>
      <c r="J96" s="220"/>
      <c r="K96" s="220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124</v>
      </c>
      <c r="AU96" s="230" t="s">
        <v>81</v>
      </c>
      <c r="AV96" s="13" t="s">
        <v>81</v>
      </c>
      <c r="AW96" s="13" t="s">
        <v>32</v>
      </c>
      <c r="AX96" s="13" t="s">
        <v>79</v>
      </c>
      <c r="AY96" s="230" t="s">
        <v>114</v>
      </c>
    </row>
    <row r="97" s="2" customFormat="1" ht="44.25" customHeight="1">
      <c r="A97" s="40"/>
      <c r="B97" s="41"/>
      <c r="C97" s="206" t="s">
        <v>7</v>
      </c>
      <c r="D97" s="206" t="s">
        <v>117</v>
      </c>
      <c r="E97" s="207" t="s">
        <v>147</v>
      </c>
      <c r="F97" s="208" t="s">
        <v>148</v>
      </c>
      <c r="G97" s="209" t="s">
        <v>120</v>
      </c>
      <c r="H97" s="210">
        <v>0.048000000000000001</v>
      </c>
      <c r="I97" s="211"/>
      <c r="J97" s="212">
        <f>ROUND(I97*H97,2)</f>
        <v>0</v>
      </c>
      <c r="K97" s="208" t="s">
        <v>121</v>
      </c>
      <c r="L97" s="46"/>
      <c r="M97" s="213" t="s">
        <v>19</v>
      </c>
      <c r="N97" s="214" t="s">
        <v>42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122</v>
      </c>
      <c r="AT97" s="217" t="s">
        <v>117</v>
      </c>
      <c r="AU97" s="217" t="s">
        <v>81</v>
      </c>
      <c r="AY97" s="19" t="s">
        <v>114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79</v>
      </c>
      <c r="BK97" s="218">
        <f>ROUND(I97*H97,2)</f>
        <v>0</v>
      </c>
      <c r="BL97" s="19" t="s">
        <v>122</v>
      </c>
      <c r="BM97" s="217" t="s">
        <v>149</v>
      </c>
    </row>
    <row r="98" s="13" customFormat="1">
      <c r="A98" s="13"/>
      <c r="B98" s="219"/>
      <c r="C98" s="220"/>
      <c r="D98" s="221" t="s">
        <v>124</v>
      </c>
      <c r="E98" s="222" t="s">
        <v>19</v>
      </c>
      <c r="F98" s="223" t="s">
        <v>146</v>
      </c>
      <c r="G98" s="220"/>
      <c r="H98" s="224">
        <v>0.048000000000000001</v>
      </c>
      <c r="I98" s="225"/>
      <c r="J98" s="220"/>
      <c r="K98" s="220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124</v>
      </c>
      <c r="AU98" s="230" t="s">
        <v>81</v>
      </c>
      <c r="AV98" s="13" t="s">
        <v>81</v>
      </c>
      <c r="AW98" s="13" t="s">
        <v>32</v>
      </c>
      <c r="AX98" s="13" t="s">
        <v>79</v>
      </c>
      <c r="AY98" s="230" t="s">
        <v>114</v>
      </c>
    </row>
    <row r="99" s="2" customFormat="1" ht="24.15" customHeight="1">
      <c r="A99" s="40"/>
      <c r="B99" s="41"/>
      <c r="C99" s="206" t="s">
        <v>150</v>
      </c>
      <c r="D99" s="206" t="s">
        <v>117</v>
      </c>
      <c r="E99" s="207" t="s">
        <v>151</v>
      </c>
      <c r="F99" s="208" t="s">
        <v>152</v>
      </c>
      <c r="G99" s="209" t="s">
        <v>153</v>
      </c>
      <c r="H99" s="210">
        <v>4</v>
      </c>
      <c r="I99" s="211"/>
      <c r="J99" s="212">
        <f>ROUND(I99*H99,2)</f>
        <v>0</v>
      </c>
      <c r="K99" s="208" t="s">
        <v>121</v>
      </c>
      <c r="L99" s="46"/>
      <c r="M99" s="213" t="s">
        <v>19</v>
      </c>
      <c r="N99" s="214" t="s">
        <v>42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122</v>
      </c>
      <c r="AT99" s="217" t="s">
        <v>117</v>
      </c>
      <c r="AU99" s="217" t="s">
        <v>81</v>
      </c>
      <c r="AY99" s="19" t="s">
        <v>114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79</v>
      </c>
      <c r="BK99" s="218">
        <f>ROUND(I99*H99,2)</f>
        <v>0</v>
      </c>
      <c r="BL99" s="19" t="s">
        <v>122</v>
      </c>
      <c r="BM99" s="217" t="s">
        <v>154</v>
      </c>
    </row>
    <row r="100" s="2" customFormat="1" ht="37.8" customHeight="1">
      <c r="A100" s="40"/>
      <c r="B100" s="41"/>
      <c r="C100" s="206" t="s">
        <v>155</v>
      </c>
      <c r="D100" s="206" t="s">
        <v>117</v>
      </c>
      <c r="E100" s="207" t="s">
        <v>156</v>
      </c>
      <c r="F100" s="208" t="s">
        <v>157</v>
      </c>
      <c r="G100" s="209" t="s">
        <v>153</v>
      </c>
      <c r="H100" s="210">
        <v>110</v>
      </c>
      <c r="I100" s="211"/>
      <c r="J100" s="212">
        <f>ROUND(I100*H100,2)</f>
        <v>0</v>
      </c>
      <c r="K100" s="208" t="s">
        <v>121</v>
      </c>
      <c r="L100" s="46"/>
      <c r="M100" s="213" t="s">
        <v>19</v>
      </c>
      <c r="N100" s="214" t="s">
        <v>42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122</v>
      </c>
      <c r="AT100" s="217" t="s">
        <v>117</v>
      </c>
      <c r="AU100" s="217" t="s">
        <v>81</v>
      </c>
      <c r="AY100" s="19" t="s">
        <v>114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79</v>
      </c>
      <c r="BK100" s="218">
        <f>ROUND(I100*H100,2)</f>
        <v>0</v>
      </c>
      <c r="BL100" s="19" t="s">
        <v>122</v>
      </c>
      <c r="BM100" s="217" t="s">
        <v>158</v>
      </c>
    </row>
    <row r="101" s="2" customFormat="1">
      <c r="A101" s="40"/>
      <c r="B101" s="41"/>
      <c r="C101" s="42"/>
      <c r="D101" s="221" t="s">
        <v>133</v>
      </c>
      <c r="E101" s="42"/>
      <c r="F101" s="242" t="s">
        <v>159</v>
      </c>
      <c r="G101" s="42"/>
      <c r="H101" s="42"/>
      <c r="I101" s="243"/>
      <c r="J101" s="42"/>
      <c r="K101" s="42"/>
      <c r="L101" s="46"/>
      <c r="M101" s="244"/>
      <c r="N101" s="24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133</v>
      </c>
      <c r="AU101" s="19" t="s">
        <v>81</v>
      </c>
    </row>
    <row r="102" s="2" customFormat="1" ht="16.5" customHeight="1">
      <c r="A102" s="40"/>
      <c r="B102" s="41"/>
      <c r="C102" s="246" t="s">
        <v>140</v>
      </c>
      <c r="D102" s="246" t="s">
        <v>136</v>
      </c>
      <c r="E102" s="247" t="s">
        <v>160</v>
      </c>
      <c r="F102" s="248" t="s">
        <v>161</v>
      </c>
      <c r="G102" s="249" t="s">
        <v>131</v>
      </c>
      <c r="H102" s="250">
        <v>6.3360000000000003</v>
      </c>
      <c r="I102" s="251"/>
      <c r="J102" s="252">
        <f>ROUND(I102*H102,2)</f>
        <v>0</v>
      </c>
      <c r="K102" s="248" t="s">
        <v>121</v>
      </c>
      <c r="L102" s="253"/>
      <c r="M102" s="254" t="s">
        <v>19</v>
      </c>
      <c r="N102" s="255" t="s">
        <v>42</v>
      </c>
      <c r="O102" s="86"/>
      <c r="P102" s="215">
        <f>O102*H102</f>
        <v>0</v>
      </c>
      <c r="Q102" s="215">
        <v>0.90000000000000002</v>
      </c>
      <c r="R102" s="215">
        <f>Q102*H102</f>
        <v>5.7024000000000008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140</v>
      </c>
      <c r="AT102" s="217" t="s">
        <v>136</v>
      </c>
      <c r="AU102" s="217" t="s">
        <v>81</v>
      </c>
      <c r="AY102" s="19" t="s">
        <v>114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122</v>
      </c>
      <c r="BM102" s="217" t="s">
        <v>162</v>
      </c>
    </row>
    <row r="103" s="2" customFormat="1">
      <c r="A103" s="40"/>
      <c r="B103" s="41"/>
      <c r="C103" s="42"/>
      <c r="D103" s="221" t="s">
        <v>133</v>
      </c>
      <c r="E103" s="42"/>
      <c r="F103" s="242" t="s">
        <v>163</v>
      </c>
      <c r="G103" s="42"/>
      <c r="H103" s="42"/>
      <c r="I103" s="243"/>
      <c r="J103" s="42"/>
      <c r="K103" s="42"/>
      <c r="L103" s="46"/>
      <c r="M103" s="244"/>
      <c r="N103" s="24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133</v>
      </c>
      <c r="AU103" s="19" t="s">
        <v>81</v>
      </c>
    </row>
    <row r="104" s="13" customFormat="1">
      <c r="A104" s="13"/>
      <c r="B104" s="219"/>
      <c r="C104" s="220"/>
      <c r="D104" s="221" t="s">
        <v>124</v>
      </c>
      <c r="E104" s="222" t="s">
        <v>19</v>
      </c>
      <c r="F104" s="223" t="s">
        <v>164</v>
      </c>
      <c r="G104" s="220"/>
      <c r="H104" s="224">
        <v>0.57599999999999996</v>
      </c>
      <c r="I104" s="225"/>
      <c r="J104" s="220"/>
      <c r="K104" s="220"/>
      <c r="L104" s="226"/>
      <c r="M104" s="227"/>
      <c r="N104" s="228"/>
      <c r="O104" s="228"/>
      <c r="P104" s="228"/>
      <c r="Q104" s="228"/>
      <c r="R104" s="228"/>
      <c r="S104" s="228"/>
      <c r="T104" s="22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0" t="s">
        <v>124</v>
      </c>
      <c r="AU104" s="230" t="s">
        <v>81</v>
      </c>
      <c r="AV104" s="13" t="s">
        <v>81</v>
      </c>
      <c r="AW104" s="13" t="s">
        <v>32</v>
      </c>
      <c r="AX104" s="13" t="s">
        <v>71</v>
      </c>
      <c r="AY104" s="230" t="s">
        <v>114</v>
      </c>
    </row>
    <row r="105" s="13" customFormat="1">
      <c r="A105" s="13"/>
      <c r="B105" s="219"/>
      <c r="C105" s="220"/>
      <c r="D105" s="221" t="s">
        <v>124</v>
      </c>
      <c r="E105" s="222" t="s">
        <v>19</v>
      </c>
      <c r="F105" s="223" t="s">
        <v>165</v>
      </c>
      <c r="G105" s="220"/>
      <c r="H105" s="224">
        <v>5.7599999999999998</v>
      </c>
      <c r="I105" s="225"/>
      <c r="J105" s="220"/>
      <c r="K105" s="220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124</v>
      </c>
      <c r="AU105" s="230" t="s">
        <v>81</v>
      </c>
      <c r="AV105" s="13" t="s">
        <v>81</v>
      </c>
      <c r="AW105" s="13" t="s">
        <v>32</v>
      </c>
      <c r="AX105" s="13" t="s">
        <v>71</v>
      </c>
      <c r="AY105" s="230" t="s">
        <v>114</v>
      </c>
    </row>
    <row r="106" s="14" customFormat="1">
      <c r="A106" s="14"/>
      <c r="B106" s="231"/>
      <c r="C106" s="232"/>
      <c r="D106" s="221" t="s">
        <v>124</v>
      </c>
      <c r="E106" s="233" t="s">
        <v>19</v>
      </c>
      <c r="F106" s="234" t="s">
        <v>128</v>
      </c>
      <c r="G106" s="232"/>
      <c r="H106" s="235">
        <v>6.3359999999999994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1" t="s">
        <v>124</v>
      </c>
      <c r="AU106" s="241" t="s">
        <v>81</v>
      </c>
      <c r="AV106" s="14" t="s">
        <v>122</v>
      </c>
      <c r="AW106" s="14" t="s">
        <v>32</v>
      </c>
      <c r="AX106" s="14" t="s">
        <v>79</v>
      </c>
      <c r="AY106" s="241" t="s">
        <v>114</v>
      </c>
    </row>
    <row r="107" s="2" customFormat="1" ht="16.5" customHeight="1">
      <c r="A107" s="40"/>
      <c r="B107" s="41"/>
      <c r="C107" s="246" t="s">
        <v>166</v>
      </c>
      <c r="D107" s="246" t="s">
        <v>136</v>
      </c>
      <c r="E107" s="247" t="s">
        <v>167</v>
      </c>
      <c r="F107" s="248" t="s">
        <v>168</v>
      </c>
      <c r="G107" s="249" t="s">
        <v>153</v>
      </c>
      <c r="H107" s="250">
        <v>476</v>
      </c>
      <c r="I107" s="251"/>
      <c r="J107" s="252">
        <f>ROUND(I107*H107,2)</f>
        <v>0</v>
      </c>
      <c r="K107" s="248" t="s">
        <v>121</v>
      </c>
      <c r="L107" s="253"/>
      <c r="M107" s="254" t="s">
        <v>19</v>
      </c>
      <c r="N107" s="255" t="s">
        <v>42</v>
      </c>
      <c r="O107" s="86"/>
      <c r="P107" s="215">
        <f>O107*H107</f>
        <v>0</v>
      </c>
      <c r="Q107" s="215">
        <v>0.00056999999999999998</v>
      </c>
      <c r="R107" s="215">
        <f>Q107*H107</f>
        <v>0.27132000000000001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140</v>
      </c>
      <c r="AT107" s="217" t="s">
        <v>136</v>
      </c>
      <c r="AU107" s="217" t="s">
        <v>81</v>
      </c>
      <c r="AY107" s="19" t="s">
        <v>114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79</v>
      </c>
      <c r="BK107" s="218">
        <f>ROUND(I107*H107,2)</f>
        <v>0</v>
      </c>
      <c r="BL107" s="19" t="s">
        <v>122</v>
      </c>
      <c r="BM107" s="217" t="s">
        <v>169</v>
      </c>
    </row>
    <row r="108" s="13" customFormat="1">
      <c r="A108" s="13"/>
      <c r="B108" s="219"/>
      <c r="C108" s="220"/>
      <c r="D108" s="221" t="s">
        <v>124</v>
      </c>
      <c r="E108" s="222" t="s">
        <v>19</v>
      </c>
      <c r="F108" s="223" t="s">
        <v>170</v>
      </c>
      <c r="G108" s="220"/>
      <c r="H108" s="224">
        <v>320</v>
      </c>
      <c r="I108" s="225"/>
      <c r="J108" s="220"/>
      <c r="K108" s="220"/>
      <c r="L108" s="226"/>
      <c r="M108" s="227"/>
      <c r="N108" s="228"/>
      <c r="O108" s="228"/>
      <c r="P108" s="228"/>
      <c r="Q108" s="228"/>
      <c r="R108" s="228"/>
      <c r="S108" s="228"/>
      <c r="T108" s="22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0" t="s">
        <v>124</v>
      </c>
      <c r="AU108" s="230" t="s">
        <v>81</v>
      </c>
      <c r="AV108" s="13" t="s">
        <v>81</v>
      </c>
      <c r="AW108" s="13" t="s">
        <v>32</v>
      </c>
      <c r="AX108" s="13" t="s">
        <v>71</v>
      </c>
      <c r="AY108" s="230" t="s">
        <v>114</v>
      </c>
    </row>
    <row r="109" s="13" customFormat="1">
      <c r="A109" s="13"/>
      <c r="B109" s="219"/>
      <c r="C109" s="220"/>
      <c r="D109" s="221" t="s">
        <v>124</v>
      </c>
      <c r="E109" s="222" t="s">
        <v>19</v>
      </c>
      <c r="F109" s="223" t="s">
        <v>171</v>
      </c>
      <c r="G109" s="220"/>
      <c r="H109" s="224">
        <v>32</v>
      </c>
      <c r="I109" s="225"/>
      <c r="J109" s="220"/>
      <c r="K109" s="220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124</v>
      </c>
      <c r="AU109" s="230" t="s">
        <v>81</v>
      </c>
      <c r="AV109" s="13" t="s">
        <v>81</v>
      </c>
      <c r="AW109" s="13" t="s">
        <v>32</v>
      </c>
      <c r="AX109" s="13" t="s">
        <v>71</v>
      </c>
      <c r="AY109" s="230" t="s">
        <v>114</v>
      </c>
    </row>
    <row r="110" s="13" customFormat="1">
      <c r="A110" s="13"/>
      <c r="B110" s="219"/>
      <c r="C110" s="220"/>
      <c r="D110" s="221" t="s">
        <v>124</v>
      </c>
      <c r="E110" s="222" t="s">
        <v>19</v>
      </c>
      <c r="F110" s="223" t="s">
        <v>172</v>
      </c>
      <c r="G110" s="220"/>
      <c r="H110" s="224">
        <v>124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0" t="s">
        <v>124</v>
      </c>
      <c r="AU110" s="230" t="s">
        <v>81</v>
      </c>
      <c r="AV110" s="13" t="s">
        <v>81</v>
      </c>
      <c r="AW110" s="13" t="s">
        <v>32</v>
      </c>
      <c r="AX110" s="13" t="s">
        <v>71</v>
      </c>
      <c r="AY110" s="230" t="s">
        <v>114</v>
      </c>
    </row>
    <row r="111" s="14" customFormat="1">
      <c r="A111" s="14"/>
      <c r="B111" s="231"/>
      <c r="C111" s="232"/>
      <c r="D111" s="221" t="s">
        <v>124</v>
      </c>
      <c r="E111" s="233" t="s">
        <v>19</v>
      </c>
      <c r="F111" s="234" t="s">
        <v>128</v>
      </c>
      <c r="G111" s="232"/>
      <c r="H111" s="235">
        <v>476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1" t="s">
        <v>124</v>
      </c>
      <c r="AU111" s="241" t="s">
        <v>81</v>
      </c>
      <c r="AV111" s="14" t="s">
        <v>122</v>
      </c>
      <c r="AW111" s="14" t="s">
        <v>32</v>
      </c>
      <c r="AX111" s="14" t="s">
        <v>79</v>
      </c>
      <c r="AY111" s="241" t="s">
        <v>114</v>
      </c>
    </row>
    <row r="112" s="2" customFormat="1" ht="55.5" customHeight="1">
      <c r="A112" s="40"/>
      <c r="B112" s="41"/>
      <c r="C112" s="206" t="s">
        <v>173</v>
      </c>
      <c r="D112" s="206" t="s">
        <v>117</v>
      </c>
      <c r="E112" s="207" t="s">
        <v>174</v>
      </c>
      <c r="F112" s="208" t="s">
        <v>175</v>
      </c>
      <c r="G112" s="209" t="s">
        <v>176</v>
      </c>
      <c r="H112" s="210">
        <v>4</v>
      </c>
      <c r="I112" s="211"/>
      <c r="J112" s="212">
        <f>ROUND(I112*H112,2)</f>
        <v>0</v>
      </c>
      <c r="K112" s="208" t="s">
        <v>121</v>
      </c>
      <c r="L112" s="46"/>
      <c r="M112" s="213" t="s">
        <v>19</v>
      </c>
      <c r="N112" s="214" t="s">
        <v>42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122</v>
      </c>
      <c r="AT112" s="217" t="s">
        <v>117</v>
      </c>
      <c r="AU112" s="217" t="s">
        <v>81</v>
      </c>
      <c r="AY112" s="19" t="s">
        <v>114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79</v>
      </c>
      <c r="BK112" s="218">
        <f>ROUND(I112*H112,2)</f>
        <v>0</v>
      </c>
      <c r="BL112" s="19" t="s">
        <v>122</v>
      </c>
      <c r="BM112" s="217" t="s">
        <v>177</v>
      </c>
    </row>
    <row r="113" s="2" customFormat="1" ht="49.05" customHeight="1">
      <c r="A113" s="40"/>
      <c r="B113" s="41"/>
      <c r="C113" s="206" t="s">
        <v>178</v>
      </c>
      <c r="D113" s="206" t="s">
        <v>117</v>
      </c>
      <c r="E113" s="207" t="s">
        <v>179</v>
      </c>
      <c r="F113" s="208" t="s">
        <v>180</v>
      </c>
      <c r="G113" s="209" t="s">
        <v>176</v>
      </c>
      <c r="H113" s="210">
        <v>2</v>
      </c>
      <c r="I113" s="211"/>
      <c r="J113" s="212">
        <f>ROUND(I113*H113,2)</f>
        <v>0</v>
      </c>
      <c r="K113" s="208" t="s">
        <v>121</v>
      </c>
      <c r="L113" s="46"/>
      <c r="M113" s="213" t="s">
        <v>19</v>
      </c>
      <c r="N113" s="214" t="s">
        <v>42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122</v>
      </c>
      <c r="AT113" s="217" t="s">
        <v>117</v>
      </c>
      <c r="AU113" s="217" t="s">
        <v>81</v>
      </c>
      <c r="AY113" s="19" t="s">
        <v>114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79</v>
      </c>
      <c r="BK113" s="218">
        <f>ROUND(I113*H113,2)</f>
        <v>0</v>
      </c>
      <c r="BL113" s="19" t="s">
        <v>122</v>
      </c>
      <c r="BM113" s="217" t="s">
        <v>181</v>
      </c>
    </row>
    <row r="114" s="2" customFormat="1" ht="49.05" customHeight="1">
      <c r="A114" s="40"/>
      <c r="B114" s="41"/>
      <c r="C114" s="206" t="s">
        <v>8</v>
      </c>
      <c r="D114" s="206" t="s">
        <v>117</v>
      </c>
      <c r="E114" s="207" t="s">
        <v>182</v>
      </c>
      <c r="F114" s="208" t="s">
        <v>183</v>
      </c>
      <c r="G114" s="209" t="s">
        <v>184</v>
      </c>
      <c r="H114" s="210">
        <v>200</v>
      </c>
      <c r="I114" s="211"/>
      <c r="J114" s="212">
        <f>ROUND(I114*H114,2)</f>
        <v>0</v>
      </c>
      <c r="K114" s="208" t="s">
        <v>121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122</v>
      </c>
      <c r="AT114" s="217" t="s">
        <v>117</v>
      </c>
      <c r="AU114" s="217" t="s">
        <v>81</v>
      </c>
      <c r="AY114" s="19" t="s">
        <v>114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79</v>
      </c>
      <c r="BK114" s="218">
        <f>ROUND(I114*H114,2)</f>
        <v>0</v>
      </c>
      <c r="BL114" s="19" t="s">
        <v>122</v>
      </c>
      <c r="BM114" s="217" t="s">
        <v>185</v>
      </c>
    </row>
    <row r="115" s="2" customFormat="1" ht="16.5" customHeight="1">
      <c r="A115" s="40"/>
      <c r="B115" s="41"/>
      <c r="C115" s="246" t="s">
        <v>186</v>
      </c>
      <c r="D115" s="246" t="s">
        <v>136</v>
      </c>
      <c r="E115" s="247" t="s">
        <v>187</v>
      </c>
      <c r="F115" s="248" t="s">
        <v>188</v>
      </c>
      <c r="G115" s="249" t="s">
        <v>153</v>
      </c>
      <c r="H115" s="250">
        <v>176</v>
      </c>
      <c r="I115" s="251"/>
      <c r="J115" s="252">
        <f>ROUND(I115*H115,2)</f>
        <v>0</v>
      </c>
      <c r="K115" s="248" t="s">
        <v>121</v>
      </c>
      <c r="L115" s="253"/>
      <c r="M115" s="254" t="s">
        <v>19</v>
      </c>
      <c r="N115" s="255" t="s">
        <v>42</v>
      </c>
      <c r="O115" s="86"/>
      <c r="P115" s="215">
        <f>O115*H115</f>
        <v>0</v>
      </c>
      <c r="Q115" s="215">
        <v>0.00123</v>
      </c>
      <c r="R115" s="215">
        <f>Q115*H115</f>
        <v>0.21648000000000001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140</v>
      </c>
      <c r="AT115" s="217" t="s">
        <v>136</v>
      </c>
      <c r="AU115" s="217" t="s">
        <v>81</v>
      </c>
      <c r="AY115" s="19" t="s">
        <v>114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79</v>
      </c>
      <c r="BK115" s="218">
        <f>ROUND(I115*H115,2)</f>
        <v>0</v>
      </c>
      <c r="BL115" s="19" t="s">
        <v>122</v>
      </c>
      <c r="BM115" s="217" t="s">
        <v>189</v>
      </c>
    </row>
    <row r="116" s="2" customFormat="1">
      <c r="A116" s="40"/>
      <c r="B116" s="41"/>
      <c r="C116" s="42"/>
      <c r="D116" s="221" t="s">
        <v>133</v>
      </c>
      <c r="E116" s="42"/>
      <c r="F116" s="242" t="s">
        <v>190</v>
      </c>
      <c r="G116" s="42"/>
      <c r="H116" s="42"/>
      <c r="I116" s="243"/>
      <c r="J116" s="42"/>
      <c r="K116" s="42"/>
      <c r="L116" s="46"/>
      <c r="M116" s="244"/>
      <c r="N116" s="24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133</v>
      </c>
      <c r="AU116" s="19" t="s">
        <v>81</v>
      </c>
    </row>
    <row r="117" s="13" customFormat="1">
      <c r="A117" s="13"/>
      <c r="B117" s="219"/>
      <c r="C117" s="220"/>
      <c r="D117" s="221" t="s">
        <v>124</v>
      </c>
      <c r="E117" s="222" t="s">
        <v>19</v>
      </c>
      <c r="F117" s="223" t="s">
        <v>191</v>
      </c>
      <c r="G117" s="220"/>
      <c r="H117" s="224">
        <v>16</v>
      </c>
      <c r="I117" s="225"/>
      <c r="J117" s="220"/>
      <c r="K117" s="220"/>
      <c r="L117" s="226"/>
      <c r="M117" s="227"/>
      <c r="N117" s="228"/>
      <c r="O117" s="228"/>
      <c r="P117" s="228"/>
      <c r="Q117" s="228"/>
      <c r="R117" s="228"/>
      <c r="S117" s="228"/>
      <c r="T117" s="22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0" t="s">
        <v>124</v>
      </c>
      <c r="AU117" s="230" t="s">
        <v>81</v>
      </c>
      <c r="AV117" s="13" t="s">
        <v>81</v>
      </c>
      <c r="AW117" s="13" t="s">
        <v>32</v>
      </c>
      <c r="AX117" s="13" t="s">
        <v>71</v>
      </c>
      <c r="AY117" s="230" t="s">
        <v>114</v>
      </c>
    </row>
    <row r="118" s="13" customFormat="1">
      <c r="A118" s="13"/>
      <c r="B118" s="219"/>
      <c r="C118" s="220"/>
      <c r="D118" s="221" t="s">
        <v>124</v>
      </c>
      <c r="E118" s="222" t="s">
        <v>19</v>
      </c>
      <c r="F118" s="223" t="s">
        <v>192</v>
      </c>
      <c r="G118" s="220"/>
      <c r="H118" s="224">
        <v>160</v>
      </c>
      <c r="I118" s="225"/>
      <c r="J118" s="220"/>
      <c r="K118" s="220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124</v>
      </c>
      <c r="AU118" s="230" t="s">
        <v>81</v>
      </c>
      <c r="AV118" s="13" t="s">
        <v>81</v>
      </c>
      <c r="AW118" s="13" t="s">
        <v>32</v>
      </c>
      <c r="AX118" s="13" t="s">
        <v>71</v>
      </c>
      <c r="AY118" s="230" t="s">
        <v>114</v>
      </c>
    </row>
    <row r="119" s="14" customFormat="1">
      <c r="A119" s="14"/>
      <c r="B119" s="231"/>
      <c r="C119" s="232"/>
      <c r="D119" s="221" t="s">
        <v>124</v>
      </c>
      <c r="E119" s="233" t="s">
        <v>19</v>
      </c>
      <c r="F119" s="234" t="s">
        <v>128</v>
      </c>
      <c r="G119" s="232"/>
      <c r="H119" s="235">
        <v>176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1" t="s">
        <v>124</v>
      </c>
      <c r="AU119" s="241" t="s">
        <v>81</v>
      </c>
      <c r="AV119" s="14" t="s">
        <v>122</v>
      </c>
      <c r="AW119" s="14" t="s">
        <v>32</v>
      </c>
      <c r="AX119" s="14" t="s">
        <v>79</v>
      </c>
      <c r="AY119" s="241" t="s">
        <v>114</v>
      </c>
    </row>
    <row r="120" s="2" customFormat="1" ht="33" customHeight="1">
      <c r="A120" s="40"/>
      <c r="B120" s="41"/>
      <c r="C120" s="206" t="s">
        <v>193</v>
      </c>
      <c r="D120" s="206" t="s">
        <v>117</v>
      </c>
      <c r="E120" s="207" t="s">
        <v>194</v>
      </c>
      <c r="F120" s="208" t="s">
        <v>195</v>
      </c>
      <c r="G120" s="209" t="s">
        <v>184</v>
      </c>
      <c r="H120" s="210">
        <v>43</v>
      </c>
      <c r="I120" s="211"/>
      <c r="J120" s="212">
        <f>ROUND(I120*H120,2)</f>
        <v>0</v>
      </c>
      <c r="K120" s="208" t="s">
        <v>121</v>
      </c>
      <c r="L120" s="46"/>
      <c r="M120" s="213" t="s">
        <v>19</v>
      </c>
      <c r="N120" s="214" t="s">
        <v>42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122</v>
      </c>
      <c r="AT120" s="217" t="s">
        <v>117</v>
      </c>
      <c r="AU120" s="217" t="s">
        <v>81</v>
      </c>
      <c r="AY120" s="19" t="s">
        <v>114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79</v>
      </c>
      <c r="BK120" s="218">
        <f>ROUND(I120*H120,2)</f>
        <v>0</v>
      </c>
      <c r="BL120" s="19" t="s">
        <v>122</v>
      </c>
      <c r="BM120" s="217" t="s">
        <v>196</v>
      </c>
    </row>
    <row r="121" s="2" customFormat="1" ht="33" customHeight="1">
      <c r="A121" s="40"/>
      <c r="B121" s="41"/>
      <c r="C121" s="206" t="s">
        <v>197</v>
      </c>
      <c r="D121" s="206" t="s">
        <v>117</v>
      </c>
      <c r="E121" s="207" t="s">
        <v>198</v>
      </c>
      <c r="F121" s="208" t="s">
        <v>199</v>
      </c>
      <c r="G121" s="209" t="s">
        <v>184</v>
      </c>
      <c r="H121" s="210">
        <v>43</v>
      </c>
      <c r="I121" s="211"/>
      <c r="J121" s="212">
        <f>ROUND(I121*H121,2)</f>
        <v>0</v>
      </c>
      <c r="K121" s="208" t="s">
        <v>121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122</v>
      </c>
      <c r="AT121" s="217" t="s">
        <v>117</v>
      </c>
      <c r="AU121" s="217" t="s">
        <v>81</v>
      </c>
      <c r="AY121" s="19" t="s">
        <v>114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122</v>
      </c>
      <c r="BM121" s="217" t="s">
        <v>200</v>
      </c>
    </row>
    <row r="122" s="12" customFormat="1" ht="22.8" customHeight="1">
      <c r="A122" s="12"/>
      <c r="B122" s="190"/>
      <c r="C122" s="191"/>
      <c r="D122" s="192" t="s">
        <v>70</v>
      </c>
      <c r="E122" s="204" t="s">
        <v>201</v>
      </c>
      <c r="F122" s="204" t="s">
        <v>202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SUM(P123:P126)</f>
        <v>0</v>
      </c>
      <c r="Q122" s="198"/>
      <c r="R122" s="199">
        <f>SUM(R123:R126)</f>
        <v>1.06568</v>
      </c>
      <c r="S122" s="198"/>
      <c r="T122" s="200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79</v>
      </c>
      <c r="AT122" s="202" t="s">
        <v>70</v>
      </c>
      <c r="AU122" s="202" t="s">
        <v>79</v>
      </c>
      <c r="AY122" s="201" t="s">
        <v>114</v>
      </c>
      <c r="BK122" s="203">
        <f>SUM(BK123:BK126)</f>
        <v>0</v>
      </c>
    </row>
    <row r="123" s="2" customFormat="1" ht="16.5" customHeight="1">
      <c r="A123" s="40"/>
      <c r="B123" s="41"/>
      <c r="C123" s="246" t="s">
        <v>203</v>
      </c>
      <c r="D123" s="246" t="s">
        <v>136</v>
      </c>
      <c r="E123" s="247" t="s">
        <v>204</v>
      </c>
      <c r="F123" s="248" t="s">
        <v>205</v>
      </c>
      <c r="G123" s="249" t="s">
        <v>153</v>
      </c>
      <c r="H123" s="250">
        <v>88</v>
      </c>
      <c r="I123" s="251"/>
      <c r="J123" s="252">
        <f>ROUND(I123*H123,2)</f>
        <v>0</v>
      </c>
      <c r="K123" s="248" t="s">
        <v>121</v>
      </c>
      <c r="L123" s="253"/>
      <c r="M123" s="254" t="s">
        <v>19</v>
      </c>
      <c r="N123" s="255" t="s">
        <v>42</v>
      </c>
      <c r="O123" s="86"/>
      <c r="P123" s="215">
        <f>O123*H123</f>
        <v>0</v>
      </c>
      <c r="Q123" s="215">
        <v>0.012109999999999999</v>
      </c>
      <c r="R123" s="215">
        <f>Q123*H123</f>
        <v>1.06568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140</v>
      </c>
      <c r="AT123" s="217" t="s">
        <v>136</v>
      </c>
      <c r="AU123" s="217" t="s">
        <v>81</v>
      </c>
      <c r="AY123" s="19" t="s">
        <v>114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79</v>
      </c>
      <c r="BK123" s="218">
        <f>ROUND(I123*H123,2)</f>
        <v>0</v>
      </c>
      <c r="BL123" s="19" t="s">
        <v>122</v>
      </c>
      <c r="BM123" s="217" t="s">
        <v>206</v>
      </c>
    </row>
    <row r="124" s="13" customFormat="1">
      <c r="A124" s="13"/>
      <c r="B124" s="219"/>
      <c r="C124" s="220"/>
      <c r="D124" s="221" t="s">
        <v>124</v>
      </c>
      <c r="E124" s="222" t="s">
        <v>19</v>
      </c>
      <c r="F124" s="223" t="s">
        <v>207</v>
      </c>
      <c r="G124" s="220"/>
      <c r="H124" s="224">
        <v>80</v>
      </c>
      <c r="I124" s="225"/>
      <c r="J124" s="220"/>
      <c r="K124" s="220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124</v>
      </c>
      <c r="AU124" s="230" t="s">
        <v>81</v>
      </c>
      <c r="AV124" s="13" t="s">
        <v>81</v>
      </c>
      <c r="AW124" s="13" t="s">
        <v>32</v>
      </c>
      <c r="AX124" s="13" t="s">
        <v>71</v>
      </c>
      <c r="AY124" s="230" t="s">
        <v>114</v>
      </c>
    </row>
    <row r="125" s="13" customFormat="1">
      <c r="A125" s="13"/>
      <c r="B125" s="219"/>
      <c r="C125" s="220"/>
      <c r="D125" s="221" t="s">
        <v>124</v>
      </c>
      <c r="E125" s="222" t="s">
        <v>19</v>
      </c>
      <c r="F125" s="223" t="s">
        <v>208</v>
      </c>
      <c r="G125" s="220"/>
      <c r="H125" s="224">
        <v>8</v>
      </c>
      <c r="I125" s="225"/>
      <c r="J125" s="220"/>
      <c r="K125" s="220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124</v>
      </c>
      <c r="AU125" s="230" t="s">
        <v>81</v>
      </c>
      <c r="AV125" s="13" t="s">
        <v>81</v>
      </c>
      <c r="AW125" s="13" t="s">
        <v>32</v>
      </c>
      <c r="AX125" s="13" t="s">
        <v>71</v>
      </c>
      <c r="AY125" s="230" t="s">
        <v>114</v>
      </c>
    </row>
    <row r="126" s="14" customFormat="1">
      <c r="A126" s="14"/>
      <c r="B126" s="231"/>
      <c r="C126" s="232"/>
      <c r="D126" s="221" t="s">
        <v>124</v>
      </c>
      <c r="E126" s="233" t="s">
        <v>19</v>
      </c>
      <c r="F126" s="234" t="s">
        <v>128</v>
      </c>
      <c r="G126" s="232"/>
      <c r="H126" s="235">
        <v>88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124</v>
      </c>
      <c r="AU126" s="241" t="s">
        <v>81</v>
      </c>
      <c r="AV126" s="14" t="s">
        <v>122</v>
      </c>
      <c r="AW126" s="14" t="s">
        <v>32</v>
      </c>
      <c r="AX126" s="14" t="s">
        <v>79</v>
      </c>
      <c r="AY126" s="241" t="s">
        <v>114</v>
      </c>
    </row>
    <row r="127" s="12" customFormat="1" ht="25.92" customHeight="1">
      <c r="A127" s="12"/>
      <c r="B127" s="190"/>
      <c r="C127" s="191"/>
      <c r="D127" s="192" t="s">
        <v>70</v>
      </c>
      <c r="E127" s="193" t="s">
        <v>209</v>
      </c>
      <c r="F127" s="193" t="s">
        <v>210</v>
      </c>
      <c r="G127" s="191"/>
      <c r="H127" s="191"/>
      <c r="I127" s="194"/>
      <c r="J127" s="195">
        <f>BK127</f>
        <v>0</v>
      </c>
      <c r="K127" s="191"/>
      <c r="L127" s="196"/>
      <c r="M127" s="197"/>
      <c r="N127" s="198"/>
      <c r="O127" s="198"/>
      <c r="P127" s="199">
        <f>SUM(P128:P146)</f>
        <v>0</v>
      </c>
      <c r="Q127" s="198"/>
      <c r="R127" s="199">
        <f>SUM(R128:R146)</f>
        <v>0.064239999999999992</v>
      </c>
      <c r="S127" s="198"/>
      <c r="T127" s="200">
        <f>SUM(T128:T146)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122</v>
      </c>
      <c r="AT127" s="202" t="s">
        <v>70</v>
      </c>
      <c r="AU127" s="202" t="s">
        <v>71</v>
      </c>
      <c r="AY127" s="201" t="s">
        <v>114</v>
      </c>
      <c r="BK127" s="203">
        <f>SUM(BK128:BK146)</f>
        <v>0</v>
      </c>
    </row>
    <row r="128" s="2" customFormat="1" ht="44.25" customHeight="1">
      <c r="A128" s="40"/>
      <c r="B128" s="41"/>
      <c r="C128" s="206" t="s">
        <v>211</v>
      </c>
      <c r="D128" s="206" t="s">
        <v>117</v>
      </c>
      <c r="E128" s="207" t="s">
        <v>212</v>
      </c>
      <c r="F128" s="208" t="s">
        <v>213</v>
      </c>
      <c r="G128" s="209" t="s">
        <v>139</v>
      </c>
      <c r="H128" s="210">
        <v>2.3239999999999998</v>
      </c>
      <c r="I128" s="211"/>
      <c r="J128" s="212">
        <f>ROUND(I128*H128,2)</f>
        <v>0</v>
      </c>
      <c r="K128" s="208" t="s">
        <v>121</v>
      </c>
      <c r="L128" s="46"/>
      <c r="M128" s="213" t="s">
        <v>19</v>
      </c>
      <c r="N128" s="214" t="s">
        <v>42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214</v>
      </c>
      <c r="AT128" s="217" t="s">
        <v>117</v>
      </c>
      <c r="AU128" s="217" t="s">
        <v>79</v>
      </c>
      <c r="AY128" s="19" t="s">
        <v>114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79</v>
      </c>
      <c r="BK128" s="218">
        <f>ROUND(I128*H128,2)</f>
        <v>0</v>
      </c>
      <c r="BL128" s="19" t="s">
        <v>214</v>
      </c>
      <c r="BM128" s="217" t="s">
        <v>215</v>
      </c>
    </row>
    <row r="129" s="15" customFormat="1">
      <c r="A129" s="15"/>
      <c r="B129" s="256"/>
      <c r="C129" s="257"/>
      <c r="D129" s="221" t="s">
        <v>124</v>
      </c>
      <c r="E129" s="258" t="s">
        <v>19</v>
      </c>
      <c r="F129" s="259" t="s">
        <v>216</v>
      </c>
      <c r="G129" s="257"/>
      <c r="H129" s="258" t="s">
        <v>19</v>
      </c>
      <c r="I129" s="260"/>
      <c r="J129" s="257"/>
      <c r="K129" s="257"/>
      <c r="L129" s="261"/>
      <c r="M129" s="262"/>
      <c r="N129" s="263"/>
      <c r="O129" s="263"/>
      <c r="P129" s="263"/>
      <c r="Q129" s="263"/>
      <c r="R129" s="263"/>
      <c r="S129" s="263"/>
      <c r="T129" s="26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124</v>
      </c>
      <c r="AU129" s="265" t="s">
        <v>79</v>
      </c>
      <c r="AV129" s="15" t="s">
        <v>79</v>
      </c>
      <c r="AW129" s="15" t="s">
        <v>32</v>
      </c>
      <c r="AX129" s="15" t="s">
        <v>71</v>
      </c>
      <c r="AY129" s="265" t="s">
        <v>114</v>
      </c>
    </row>
    <row r="130" s="13" customFormat="1">
      <c r="A130" s="13"/>
      <c r="B130" s="219"/>
      <c r="C130" s="220"/>
      <c r="D130" s="221" t="s">
        <v>124</v>
      </c>
      <c r="E130" s="222" t="s">
        <v>19</v>
      </c>
      <c r="F130" s="223" t="s">
        <v>217</v>
      </c>
      <c r="G130" s="220"/>
      <c r="H130" s="224">
        <v>1.0560000000000001</v>
      </c>
      <c r="I130" s="225"/>
      <c r="J130" s="220"/>
      <c r="K130" s="220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124</v>
      </c>
      <c r="AU130" s="230" t="s">
        <v>79</v>
      </c>
      <c r="AV130" s="13" t="s">
        <v>81</v>
      </c>
      <c r="AW130" s="13" t="s">
        <v>32</v>
      </c>
      <c r="AX130" s="13" t="s">
        <v>71</v>
      </c>
      <c r="AY130" s="230" t="s">
        <v>114</v>
      </c>
    </row>
    <row r="131" s="13" customFormat="1">
      <c r="A131" s="13"/>
      <c r="B131" s="219"/>
      <c r="C131" s="220"/>
      <c r="D131" s="221" t="s">
        <v>124</v>
      </c>
      <c r="E131" s="222" t="s">
        <v>19</v>
      </c>
      <c r="F131" s="223" t="s">
        <v>218</v>
      </c>
      <c r="G131" s="220"/>
      <c r="H131" s="224">
        <v>0.96799999999999997</v>
      </c>
      <c r="I131" s="225"/>
      <c r="J131" s="220"/>
      <c r="K131" s="220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124</v>
      </c>
      <c r="AU131" s="230" t="s">
        <v>79</v>
      </c>
      <c r="AV131" s="13" t="s">
        <v>81</v>
      </c>
      <c r="AW131" s="13" t="s">
        <v>32</v>
      </c>
      <c r="AX131" s="13" t="s">
        <v>71</v>
      </c>
      <c r="AY131" s="230" t="s">
        <v>114</v>
      </c>
    </row>
    <row r="132" s="13" customFormat="1">
      <c r="A132" s="13"/>
      <c r="B132" s="219"/>
      <c r="C132" s="220"/>
      <c r="D132" s="221" t="s">
        <v>124</v>
      </c>
      <c r="E132" s="222" t="s">
        <v>19</v>
      </c>
      <c r="F132" s="223" t="s">
        <v>219</v>
      </c>
      <c r="G132" s="220"/>
      <c r="H132" s="224">
        <v>0.29999999999999999</v>
      </c>
      <c r="I132" s="225"/>
      <c r="J132" s="220"/>
      <c r="K132" s="220"/>
      <c r="L132" s="226"/>
      <c r="M132" s="227"/>
      <c r="N132" s="228"/>
      <c r="O132" s="228"/>
      <c r="P132" s="228"/>
      <c r="Q132" s="228"/>
      <c r="R132" s="228"/>
      <c r="S132" s="228"/>
      <c r="T132" s="22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0" t="s">
        <v>124</v>
      </c>
      <c r="AU132" s="230" t="s">
        <v>79</v>
      </c>
      <c r="AV132" s="13" t="s">
        <v>81</v>
      </c>
      <c r="AW132" s="13" t="s">
        <v>32</v>
      </c>
      <c r="AX132" s="13" t="s">
        <v>71</v>
      </c>
      <c r="AY132" s="230" t="s">
        <v>114</v>
      </c>
    </row>
    <row r="133" s="14" customFormat="1">
      <c r="A133" s="14"/>
      <c r="B133" s="231"/>
      <c r="C133" s="232"/>
      <c r="D133" s="221" t="s">
        <v>124</v>
      </c>
      <c r="E133" s="233" t="s">
        <v>19</v>
      </c>
      <c r="F133" s="234" t="s">
        <v>128</v>
      </c>
      <c r="G133" s="232"/>
      <c r="H133" s="235">
        <v>2.3239999999999998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124</v>
      </c>
      <c r="AU133" s="241" t="s">
        <v>79</v>
      </c>
      <c r="AV133" s="14" t="s">
        <v>122</v>
      </c>
      <c r="AW133" s="14" t="s">
        <v>32</v>
      </c>
      <c r="AX133" s="14" t="s">
        <v>79</v>
      </c>
      <c r="AY133" s="241" t="s">
        <v>114</v>
      </c>
    </row>
    <row r="134" s="2" customFormat="1" ht="16.5" customHeight="1">
      <c r="A134" s="40"/>
      <c r="B134" s="41"/>
      <c r="C134" s="246" t="s">
        <v>220</v>
      </c>
      <c r="D134" s="246" t="s">
        <v>136</v>
      </c>
      <c r="E134" s="247" t="s">
        <v>221</v>
      </c>
      <c r="F134" s="248" t="s">
        <v>222</v>
      </c>
      <c r="G134" s="249" t="s">
        <v>153</v>
      </c>
      <c r="H134" s="250">
        <v>352</v>
      </c>
      <c r="I134" s="251"/>
      <c r="J134" s="252">
        <f>ROUND(I134*H134,2)</f>
        <v>0</v>
      </c>
      <c r="K134" s="248" t="s">
        <v>121</v>
      </c>
      <c r="L134" s="253"/>
      <c r="M134" s="254" t="s">
        <v>19</v>
      </c>
      <c r="N134" s="255" t="s">
        <v>42</v>
      </c>
      <c r="O134" s="86"/>
      <c r="P134" s="215">
        <f>O134*H134</f>
        <v>0</v>
      </c>
      <c r="Q134" s="215">
        <v>9.0000000000000006E-05</v>
      </c>
      <c r="R134" s="215">
        <f>Q134*H134</f>
        <v>0.03168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214</v>
      </c>
      <c r="AT134" s="217" t="s">
        <v>136</v>
      </c>
      <c r="AU134" s="217" t="s">
        <v>79</v>
      </c>
      <c r="AY134" s="19" t="s">
        <v>114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79</v>
      </c>
      <c r="BK134" s="218">
        <f>ROUND(I134*H134,2)</f>
        <v>0</v>
      </c>
      <c r="BL134" s="19" t="s">
        <v>214</v>
      </c>
      <c r="BM134" s="217" t="s">
        <v>223</v>
      </c>
    </row>
    <row r="135" s="13" customFormat="1">
      <c r="A135" s="13"/>
      <c r="B135" s="219"/>
      <c r="C135" s="220"/>
      <c r="D135" s="221" t="s">
        <v>124</v>
      </c>
      <c r="E135" s="222" t="s">
        <v>19</v>
      </c>
      <c r="F135" s="223" t="s">
        <v>224</v>
      </c>
      <c r="G135" s="220"/>
      <c r="H135" s="224">
        <v>352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124</v>
      </c>
      <c r="AU135" s="230" t="s">
        <v>79</v>
      </c>
      <c r="AV135" s="13" t="s">
        <v>81</v>
      </c>
      <c r="AW135" s="13" t="s">
        <v>32</v>
      </c>
      <c r="AX135" s="13" t="s">
        <v>71</v>
      </c>
      <c r="AY135" s="230" t="s">
        <v>114</v>
      </c>
    </row>
    <row r="136" s="14" customFormat="1">
      <c r="A136" s="14"/>
      <c r="B136" s="231"/>
      <c r="C136" s="232"/>
      <c r="D136" s="221" t="s">
        <v>124</v>
      </c>
      <c r="E136" s="233" t="s">
        <v>19</v>
      </c>
      <c r="F136" s="234" t="s">
        <v>128</v>
      </c>
      <c r="G136" s="232"/>
      <c r="H136" s="235">
        <v>352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124</v>
      </c>
      <c r="AU136" s="241" t="s">
        <v>79</v>
      </c>
      <c r="AV136" s="14" t="s">
        <v>122</v>
      </c>
      <c r="AW136" s="14" t="s">
        <v>32</v>
      </c>
      <c r="AX136" s="14" t="s">
        <v>79</v>
      </c>
      <c r="AY136" s="241" t="s">
        <v>114</v>
      </c>
    </row>
    <row r="137" s="2" customFormat="1" ht="16.5" customHeight="1">
      <c r="A137" s="40"/>
      <c r="B137" s="41"/>
      <c r="C137" s="246" t="s">
        <v>225</v>
      </c>
      <c r="D137" s="246" t="s">
        <v>136</v>
      </c>
      <c r="E137" s="247" t="s">
        <v>226</v>
      </c>
      <c r="F137" s="248" t="s">
        <v>227</v>
      </c>
      <c r="G137" s="249" t="s">
        <v>153</v>
      </c>
      <c r="H137" s="250">
        <v>88</v>
      </c>
      <c r="I137" s="251"/>
      <c r="J137" s="252">
        <f>ROUND(I137*H137,2)</f>
        <v>0</v>
      </c>
      <c r="K137" s="248" t="s">
        <v>121</v>
      </c>
      <c r="L137" s="253"/>
      <c r="M137" s="254" t="s">
        <v>19</v>
      </c>
      <c r="N137" s="255" t="s">
        <v>42</v>
      </c>
      <c r="O137" s="86"/>
      <c r="P137" s="215">
        <f>O137*H137</f>
        <v>0</v>
      </c>
      <c r="Q137" s="215">
        <v>0.00016000000000000001</v>
      </c>
      <c r="R137" s="215">
        <f>Q137*H137</f>
        <v>0.014080000000000001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214</v>
      </c>
      <c r="AT137" s="217" t="s">
        <v>136</v>
      </c>
      <c r="AU137" s="217" t="s">
        <v>79</v>
      </c>
      <c r="AY137" s="19" t="s">
        <v>114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79</v>
      </c>
      <c r="BK137" s="218">
        <f>ROUND(I137*H137,2)</f>
        <v>0</v>
      </c>
      <c r="BL137" s="19" t="s">
        <v>214</v>
      </c>
      <c r="BM137" s="217" t="s">
        <v>228</v>
      </c>
    </row>
    <row r="138" s="13" customFormat="1">
      <c r="A138" s="13"/>
      <c r="B138" s="219"/>
      <c r="C138" s="220"/>
      <c r="D138" s="221" t="s">
        <v>124</v>
      </c>
      <c r="E138" s="222" t="s">
        <v>19</v>
      </c>
      <c r="F138" s="223" t="s">
        <v>229</v>
      </c>
      <c r="G138" s="220"/>
      <c r="H138" s="224">
        <v>80</v>
      </c>
      <c r="I138" s="225"/>
      <c r="J138" s="220"/>
      <c r="K138" s="220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124</v>
      </c>
      <c r="AU138" s="230" t="s">
        <v>79</v>
      </c>
      <c r="AV138" s="13" t="s">
        <v>81</v>
      </c>
      <c r="AW138" s="13" t="s">
        <v>32</v>
      </c>
      <c r="AX138" s="13" t="s">
        <v>71</v>
      </c>
      <c r="AY138" s="230" t="s">
        <v>114</v>
      </c>
    </row>
    <row r="139" s="13" customFormat="1">
      <c r="A139" s="13"/>
      <c r="B139" s="219"/>
      <c r="C139" s="220"/>
      <c r="D139" s="221" t="s">
        <v>124</v>
      </c>
      <c r="E139" s="222" t="s">
        <v>19</v>
      </c>
      <c r="F139" s="223" t="s">
        <v>230</v>
      </c>
      <c r="G139" s="220"/>
      <c r="H139" s="224">
        <v>8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124</v>
      </c>
      <c r="AU139" s="230" t="s">
        <v>79</v>
      </c>
      <c r="AV139" s="13" t="s">
        <v>81</v>
      </c>
      <c r="AW139" s="13" t="s">
        <v>32</v>
      </c>
      <c r="AX139" s="13" t="s">
        <v>71</v>
      </c>
      <c r="AY139" s="230" t="s">
        <v>114</v>
      </c>
    </row>
    <row r="140" s="14" customFormat="1">
      <c r="A140" s="14"/>
      <c r="B140" s="231"/>
      <c r="C140" s="232"/>
      <c r="D140" s="221" t="s">
        <v>124</v>
      </c>
      <c r="E140" s="233" t="s">
        <v>19</v>
      </c>
      <c r="F140" s="234" t="s">
        <v>128</v>
      </c>
      <c r="G140" s="232"/>
      <c r="H140" s="235">
        <v>88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124</v>
      </c>
      <c r="AU140" s="241" t="s">
        <v>79</v>
      </c>
      <c r="AV140" s="14" t="s">
        <v>122</v>
      </c>
      <c r="AW140" s="14" t="s">
        <v>32</v>
      </c>
      <c r="AX140" s="14" t="s">
        <v>79</v>
      </c>
      <c r="AY140" s="241" t="s">
        <v>114</v>
      </c>
    </row>
    <row r="141" s="2" customFormat="1" ht="49.05" customHeight="1">
      <c r="A141" s="40"/>
      <c r="B141" s="41"/>
      <c r="C141" s="206" t="s">
        <v>231</v>
      </c>
      <c r="D141" s="206" t="s">
        <v>117</v>
      </c>
      <c r="E141" s="207" t="s">
        <v>232</v>
      </c>
      <c r="F141" s="208" t="s">
        <v>233</v>
      </c>
      <c r="G141" s="209" t="s">
        <v>139</v>
      </c>
      <c r="H141" s="210">
        <v>13.944000000000001</v>
      </c>
      <c r="I141" s="211"/>
      <c r="J141" s="212">
        <f>ROUND(I141*H141,2)</f>
        <v>0</v>
      </c>
      <c r="K141" s="208" t="s">
        <v>121</v>
      </c>
      <c r="L141" s="46"/>
      <c r="M141" s="213" t="s">
        <v>19</v>
      </c>
      <c r="N141" s="214" t="s">
        <v>42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214</v>
      </c>
      <c r="AT141" s="217" t="s">
        <v>117</v>
      </c>
      <c r="AU141" s="217" t="s">
        <v>79</v>
      </c>
      <c r="AY141" s="19" t="s">
        <v>114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79</v>
      </c>
      <c r="BK141" s="218">
        <f>ROUND(I141*H141,2)</f>
        <v>0</v>
      </c>
      <c r="BL141" s="19" t="s">
        <v>214</v>
      </c>
      <c r="BM141" s="217" t="s">
        <v>234</v>
      </c>
    </row>
    <row r="142" s="13" customFormat="1">
      <c r="A142" s="13"/>
      <c r="B142" s="219"/>
      <c r="C142" s="220"/>
      <c r="D142" s="221" t="s">
        <v>124</v>
      </c>
      <c r="E142" s="222" t="s">
        <v>19</v>
      </c>
      <c r="F142" s="223" t="s">
        <v>235</v>
      </c>
      <c r="G142" s="220"/>
      <c r="H142" s="224">
        <v>13.944000000000001</v>
      </c>
      <c r="I142" s="225"/>
      <c r="J142" s="220"/>
      <c r="K142" s="220"/>
      <c r="L142" s="226"/>
      <c r="M142" s="227"/>
      <c r="N142" s="228"/>
      <c r="O142" s="228"/>
      <c r="P142" s="228"/>
      <c r="Q142" s="228"/>
      <c r="R142" s="228"/>
      <c r="S142" s="228"/>
      <c r="T142" s="22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0" t="s">
        <v>124</v>
      </c>
      <c r="AU142" s="230" t="s">
        <v>79</v>
      </c>
      <c r="AV142" s="13" t="s">
        <v>81</v>
      </c>
      <c r="AW142" s="13" t="s">
        <v>32</v>
      </c>
      <c r="AX142" s="13" t="s">
        <v>79</v>
      </c>
      <c r="AY142" s="230" t="s">
        <v>114</v>
      </c>
    </row>
    <row r="143" s="2" customFormat="1" ht="44.25" customHeight="1">
      <c r="A143" s="40"/>
      <c r="B143" s="41"/>
      <c r="C143" s="206" t="s">
        <v>236</v>
      </c>
      <c r="D143" s="206" t="s">
        <v>117</v>
      </c>
      <c r="E143" s="207" t="s">
        <v>237</v>
      </c>
      <c r="F143" s="208" t="s">
        <v>238</v>
      </c>
      <c r="G143" s="209" t="s">
        <v>153</v>
      </c>
      <c r="H143" s="210">
        <v>1</v>
      </c>
      <c r="I143" s="211"/>
      <c r="J143" s="212">
        <f>ROUND(I143*H143,2)</f>
        <v>0</v>
      </c>
      <c r="K143" s="208" t="s">
        <v>121</v>
      </c>
      <c r="L143" s="46"/>
      <c r="M143" s="213" t="s">
        <v>19</v>
      </c>
      <c r="N143" s="214" t="s">
        <v>42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214</v>
      </c>
      <c r="AT143" s="217" t="s">
        <v>117</v>
      </c>
      <c r="AU143" s="217" t="s">
        <v>79</v>
      </c>
      <c r="AY143" s="19" t="s">
        <v>114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79</v>
      </c>
      <c r="BK143" s="218">
        <f>ROUND(I143*H143,2)</f>
        <v>0</v>
      </c>
      <c r="BL143" s="19" t="s">
        <v>214</v>
      </c>
      <c r="BM143" s="217" t="s">
        <v>239</v>
      </c>
    </row>
    <row r="144" s="2" customFormat="1" ht="16.5" customHeight="1">
      <c r="A144" s="40"/>
      <c r="B144" s="41"/>
      <c r="C144" s="246" t="s">
        <v>240</v>
      </c>
      <c r="D144" s="246" t="s">
        <v>136</v>
      </c>
      <c r="E144" s="247" t="s">
        <v>241</v>
      </c>
      <c r="F144" s="248" t="s">
        <v>242</v>
      </c>
      <c r="G144" s="249" t="s">
        <v>153</v>
      </c>
      <c r="H144" s="250">
        <v>88</v>
      </c>
      <c r="I144" s="251"/>
      <c r="J144" s="252">
        <f>ROUND(I144*H144,2)</f>
        <v>0</v>
      </c>
      <c r="K144" s="248" t="s">
        <v>121</v>
      </c>
      <c r="L144" s="253"/>
      <c r="M144" s="254" t="s">
        <v>19</v>
      </c>
      <c r="N144" s="255" t="s">
        <v>42</v>
      </c>
      <c r="O144" s="86"/>
      <c r="P144" s="215">
        <f>O144*H144</f>
        <v>0</v>
      </c>
      <c r="Q144" s="215">
        <v>0.00021000000000000001</v>
      </c>
      <c r="R144" s="215">
        <f>Q144*H144</f>
        <v>0.01848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214</v>
      </c>
      <c r="AT144" s="217" t="s">
        <v>136</v>
      </c>
      <c r="AU144" s="217" t="s">
        <v>79</v>
      </c>
      <c r="AY144" s="19" t="s">
        <v>114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79</v>
      </c>
      <c r="BK144" s="218">
        <f>ROUND(I144*H144,2)</f>
        <v>0</v>
      </c>
      <c r="BL144" s="19" t="s">
        <v>214</v>
      </c>
      <c r="BM144" s="217" t="s">
        <v>243</v>
      </c>
    </row>
    <row r="145" s="13" customFormat="1">
      <c r="A145" s="13"/>
      <c r="B145" s="219"/>
      <c r="C145" s="220"/>
      <c r="D145" s="221" t="s">
        <v>124</v>
      </c>
      <c r="E145" s="222" t="s">
        <v>19</v>
      </c>
      <c r="F145" s="223" t="s">
        <v>244</v>
      </c>
      <c r="G145" s="220"/>
      <c r="H145" s="224">
        <v>88</v>
      </c>
      <c r="I145" s="225"/>
      <c r="J145" s="220"/>
      <c r="K145" s="220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124</v>
      </c>
      <c r="AU145" s="230" t="s">
        <v>79</v>
      </c>
      <c r="AV145" s="13" t="s">
        <v>81</v>
      </c>
      <c r="AW145" s="13" t="s">
        <v>32</v>
      </c>
      <c r="AX145" s="13" t="s">
        <v>71</v>
      </c>
      <c r="AY145" s="230" t="s">
        <v>114</v>
      </c>
    </row>
    <row r="146" s="14" customFormat="1">
      <c r="A146" s="14"/>
      <c r="B146" s="231"/>
      <c r="C146" s="232"/>
      <c r="D146" s="221" t="s">
        <v>124</v>
      </c>
      <c r="E146" s="233" t="s">
        <v>19</v>
      </c>
      <c r="F146" s="234" t="s">
        <v>128</v>
      </c>
      <c r="G146" s="232"/>
      <c r="H146" s="235">
        <v>88</v>
      </c>
      <c r="I146" s="236"/>
      <c r="J146" s="232"/>
      <c r="K146" s="232"/>
      <c r="L146" s="237"/>
      <c r="M146" s="266"/>
      <c r="N146" s="267"/>
      <c r="O146" s="267"/>
      <c r="P146" s="267"/>
      <c r="Q146" s="267"/>
      <c r="R146" s="267"/>
      <c r="S146" s="267"/>
      <c r="T146" s="26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1" t="s">
        <v>124</v>
      </c>
      <c r="AU146" s="241" t="s">
        <v>79</v>
      </c>
      <c r="AV146" s="14" t="s">
        <v>122</v>
      </c>
      <c r="AW146" s="14" t="s">
        <v>32</v>
      </c>
      <c r="AX146" s="14" t="s">
        <v>79</v>
      </c>
      <c r="AY146" s="241" t="s">
        <v>114</v>
      </c>
    </row>
    <row r="147" s="2" customFormat="1" ht="6.96" customHeight="1">
      <c r="A147" s="40"/>
      <c r="B147" s="61"/>
      <c r="C147" s="62"/>
      <c r="D147" s="62"/>
      <c r="E147" s="62"/>
      <c r="F147" s="62"/>
      <c r="G147" s="62"/>
      <c r="H147" s="62"/>
      <c r="I147" s="62"/>
      <c r="J147" s="62"/>
      <c r="K147" s="62"/>
      <c r="L147" s="46"/>
      <c r="M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</sheetData>
  <sheetProtection sheet="1" autoFilter="0" formatColumns="0" formatRows="0" objects="1" scenarios="1" spinCount="100000" saltValue="RbB1+/dAeT7iQfVobDL/4gweEPFluToyT3AnjyNUbgqoM2S0lhpBM+aXR8+4oXUC3XRoKIBTXepVvn2LQQWJIA==" hashValue="6ExKoVYR6H/qC4RGMrS/8FmvY7yiCGXzAQnS8viNsaV1hrswWGwmYzaImOmO0mwyAsvsiq/WZvGKOuZLKrvoQA==" algorithmName="SHA-512" password="CC35"/>
  <autoFilter ref="C82:K14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2302 NOVÝ km 85,556 Baťův kanál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245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6. 6. 2024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ROUND((SUM(BE86:BE161)),  2)</f>
        <v>0</v>
      </c>
      <c r="G33" s="40"/>
      <c r="H33" s="40"/>
      <c r="I33" s="150">
        <v>0.20999999999999999</v>
      </c>
      <c r="J33" s="149">
        <f>ROUND(((SUM(BE86:BE161))*I33),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ROUND((SUM(BF86:BF161)),  2)</f>
        <v>0</v>
      </c>
      <c r="G34" s="40"/>
      <c r="H34" s="40"/>
      <c r="I34" s="150">
        <v>0.12</v>
      </c>
      <c r="J34" s="149">
        <f>ROUND(((SUM(BF86:BF161))*I34),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ROUND((SUM(BG86:BG161)),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ROUND((SUM(BH86:BH161)),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ROUND((SUM(BI86:BI161)),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2302 NOVÝ km 85,556 Baťův kanál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Konstrukce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Veselí nad Moravou</v>
      </c>
      <c r="G52" s="42"/>
      <c r="H52" s="42"/>
      <c r="I52" s="34" t="s">
        <v>23</v>
      </c>
      <c r="J52" s="74" t="str">
        <f>IF(J12="","",J12)</f>
        <v>6. 6. 2024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Hutař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95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246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247</v>
      </c>
      <c r="E62" s="176"/>
      <c r="F62" s="176"/>
      <c r="G62" s="176"/>
      <c r="H62" s="176"/>
      <c r="I62" s="176"/>
      <c r="J62" s="177">
        <f>J109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96</v>
      </c>
      <c r="E63" s="176"/>
      <c r="F63" s="176"/>
      <c r="G63" s="176"/>
      <c r="H63" s="176"/>
      <c r="I63" s="176"/>
      <c r="J63" s="177">
        <f>J112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3"/>
      <c r="C64" s="174"/>
      <c r="D64" s="175" t="s">
        <v>248</v>
      </c>
      <c r="E64" s="176"/>
      <c r="F64" s="176"/>
      <c r="G64" s="176"/>
      <c r="H64" s="176"/>
      <c r="I64" s="176"/>
      <c r="J64" s="177">
        <f>J113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97</v>
      </c>
      <c r="E65" s="176"/>
      <c r="F65" s="176"/>
      <c r="G65" s="176"/>
      <c r="H65" s="176"/>
      <c r="I65" s="176"/>
      <c r="J65" s="177">
        <f>J139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249</v>
      </c>
      <c r="E66" s="176"/>
      <c r="F66" s="176"/>
      <c r="G66" s="176"/>
      <c r="H66" s="176"/>
      <c r="I66" s="176"/>
      <c r="J66" s="177">
        <f>J148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99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2302 NOVÝ km 85,556 Baťův kanál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89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02 - Konstrukce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Veselí nad Moravou</v>
      </c>
      <c r="G80" s="42"/>
      <c r="H80" s="42"/>
      <c r="I80" s="34" t="s">
        <v>23</v>
      </c>
      <c r="J80" s="74" t="str">
        <f>IF(J12="","",J12)</f>
        <v>6. 6. 2024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31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33</v>
      </c>
      <c r="J83" s="38" t="str">
        <f>E24</f>
        <v>Hutař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100</v>
      </c>
      <c r="D85" s="182" t="s">
        <v>56</v>
      </c>
      <c r="E85" s="182" t="s">
        <v>52</v>
      </c>
      <c r="F85" s="182" t="s">
        <v>53</v>
      </c>
      <c r="G85" s="182" t="s">
        <v>101</v>
      </c>
      <c r="H85" s="182" t="s">
        <v>102</v>
      </c>
      <c r="I85" s="182" t="s">
        <v>103</v>
      </c>
      <c r="J85" s="182" t="s">
        <v>93</v>
      </c>
      <c r="K85" s="183" t="s">
        <v>104</v>
      </c>
      <c r="L85" s="184"/>
      <c r="M85" s="94" t="s">
        <v>19</v>
      </c>
      <c r="N85" s="95" t="s">
        <v>41</v>
      </c>
      <c r="O85" s="95" t="s">
        <v>105</v>
      </c>
      <c r="P85" s="95" t="s">
        <v>106</v>
      </c>
      <c r="Q85" s="95" t="s">
        <v>107</v>
      </c>
      <c r="R85" s="95" t="s">
        <v>108</v>
      </c>
      <c r="S85" s="95" t="s">
        <v>109</v>
      </c>
      <c r="T85" s="96" t="s">
        <v>110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111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0.38471856650000003</v>
      </c>
      <c r="S86" s="98"/>
      <c r="T86" s="188">
        <f>T87</f>
        <v>9.1684999999999999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70</v>
      </c>
      <c r="AU86" s="19" t="s">
        <v>94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70</v>
      </c>
      <c r="E87" s="193" t="s">
        <v>112</v>
      </c>
      <c r="F87" s="193" t="s">
        <v>113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P88+P109+P112+P139+P148</f>
        <v>0</v>
      </c>
      <c r="Q87" s="198"/>
      <c r="R87" s="199">
        <f>R88+R109+R112+R139+R148</f>
        <v>0.38471856650000003</v>
      </c>
      <c r="S87" s="198"/>
      <c r="T87" s="200">
        <f>T88+T109+T112+T139+T148</f>
        <v>9.1684999999999999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79</v>
      </c>
      <c r="AT87" s="202" t="s">
        <v>70</v>
      </c>
      <c r="AU87" s="202" t="s">
        <v>71</v>
      </c>
      <c r="AY87" s="201" t="s">
        <v>114</v>
      </c>
      <c r="BK87" s="203">
        <f>BK88+BK109+BK112+BK139+BK148</f>
        <v>0</v>
      </c>
    </row>
    <row r="88" s="12" customFormat="1" ht="22.8" customHeight="1">
      <c r="A88" s="12"/>
      <c r="B88" s="190"/>
      <c r="C88" s="191"/>
      <c r="D88" s="192" t="s">
        <v>70</v>
      </c>
      <c r="E88" s="204" t="s">
        <v>122</v>
      </c>
      <c r="F88" s="204" t="s">
        <v>250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SUM(P89:P108)</f>
        <v>0</v>
      </c>
      <c r="Q88" s="198"/>
      <c r="R88" s="199">
        <f>SUM(R89:R108)</f>
        <v>0.1232001665</v>
      </c>
      <c r="S88" s="198"/>
      <c r="T88" s="200">
        <f>SUM(T89:T108)</f>
        <v>1.8644999999999998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79</v>
      </c>
      <c r="AT88" s="202" t="s">
        <v>70</v>
      </c>
      <c r="AU88" s="202" t="s">
        <v>79</v>
      </c>
      <c r="AY88" s="201" t="s">
        <v>114</v>
      </c>
      <c r="BK88" s="203">
        <f>SUM(BK89:BK108)</f>
        <v>0</v>
      </c>
    </row>
    <row r="89" s="2" customFormat="1" ht="16.5" customHeight="1">
      <c r="A89" s="40"/>
      <c r="B89" s="41"/>
      <c r="C89" s="206" t="s">
        <v>79</v>
      </c>
      <c r="D89" s="206" t="s">
        <v>117</v>
      </c>
      <c r="E89" s="207" t="s">
        <v>251</v>
      </c>
      <c r="F89" s="208" t="s">
        <v>252</v>
      </c>
      <c r="G89" s="209" t="s">
        <v>253</v>
      </c>
      <c r="H89" s="210">
        <v>31.074999999999999</v>
      </c>
      <c r="I89" s="211"/>
      <c r="J89" s="212">
        <f>ROUND(I89*H89,2)</f>
        <v>0</v>
      </c>
      <c r="K89" s="208" t="s">
        <v>254</v>
      </c>
      <c r="L89" s="46"/>
      <c r="M89" s="213" t="s">
        <v>19</v>
      </c>
      <c r="N89" s="214" t="s">
        <v>42</v>
      </c>
      <c r="O89" s="86"/>
      <c r="P89" s="215">
        <f>O89*H89</f>
        <v>0</v>
      </c>
      <c r="Q89" s="215">
        <v>0.00060411999999999998</v>
      </c>
      <c r="R89" s="215">
        <f>Q89*H89</f>
        <v>0.018773029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122</v>
      </c>
      <c r="AT89" s="217" t="s">
        <v>117</v>
      </c>
      <c r="AU89" s="217" t="s">
        <v>81</v>
      </c>
      <c r="AY89" s="19" t="s">
        <v>114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79</v>
      </c>
      <c r="BK89" s="218">
        <f>ROUND(I89*H89,2)</f>
        <v>0</v>
      </c>
      <c r="BL89" s="19" t="s">
        <v>122</v>
      </c>
      <c r="BM89" s="217" t="s">
        <v>255</v>
      </c>
    </row>
    <row r="90" s="2" customFormat="1">
      <c r="A90" s="40"/>
      <c r="B90" s="41"/>
      <c r="C90" s="42"/>
      <c r="D90" s="269" t="s">
        <v>256</v>
      </c>
      <c r="E90" s="42"/>
      <c r="F90" s="270" t="s">
        <v>257</v>
      </c>
      <c r="G90" s="42"/>
      <c r="H90" s="42"/>
      <c r="I90" s="243"/>
      <c r="J90" s="42"/>
      <c r="K90" s="42"/>
      <c r="L90" s="46"/>
      <c r="M90" s="244"/>
      <c r="N90" s="24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256</v>
      </c>
      <c r="AU90" s="19" t="s">
        <v>81</v>
      </c>
    </row>
    <row r="91" s="2" customFormat="1">
      <c r="A91" s="40"/>
      <c r="B91" s="41"/>
      <c r="C91" s="42"/>
      <c r="D91" s="221" t="s">
        <v>133</v>
      </c>
      <c r="E91" s="42"/>
      <c r="F91" s="242" t="s">
        <v>258</v>
      </c>
      <c r="G91" s="42"/>
      <c r="H91" s="42"/>
      <c r="I91" s="243"/>
      <c r="J91" s="42"/>
      <c r="K91" s="42"/>
      <c r="L91" s="46"/>
      <c r="M91" s="244"/>
      <c r="N91" s="24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133</v>
      </c>
      <c r="AU91" s="19" t="s">
        <v>81</v>
      </c>
    </row>
    <row r="92" s="2" customFormat="1" ht="16.5" customHeight="1">
      <c r="A92" s="40"/>
      <c r="B92" s="41"/>
      <c r="C92" s="206" t="s">
        <v>81</v>
      </c>
      <c r="D92" s="206" t="s">
        <v>117</v>
      </c>
      <c r="E92" s="207" t="s">
        <v>259</v>
      </c>
      <c r="F92" s="208" t="s">
        <v>260</v>
      </c>
      <c r="G92" s="209" t="s">
        <v>253</v>
      </c>
      <c r="H92" s="210">
        <v>31.074999999999999</v>
      </c>
      <c r="I92" s="211"/>
      <c r="J92" s="212">
        <f>ROUND(I92*H92,2)</f>
        <v>0</v>
      </c>
      <c r="K92" s="208" t="s">
        <v>254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0.00036850000000000001</v>
      </c>
      <c r="R92" s="215">
        <f>Q92*H92</f>
        <v>0.0114511375</v>
      </c>
      <c r="S92" s="215">
        <v>0.059999999999999998</v>
      </c>
      <c r="T92" s="216">
        <f>S92*H92</f>
        <v>1.8644999999999998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122</v>
      </c>
      <c r="AT92" s="217" t="s">
        <v>117</v>
      </c>
      <c r="AU92" s="217" t="s">
        <v>81</v>
      </c>
      <c r="AY92" s="19" t="s">
        <v>114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79</v>
      </c>
      <c r="BK92" s="218">
        <f>ROUND(I92*H92,2)</f>
        <v>0</v>
      </c>
      <c r="BL92" s="19" t="s">
        <v>122</v>
      </c>
      <c r="BM92" s="217" t="s">
        <v>261</v>
      </c>
    </row>
    <row r="93" s="2" customFormat="1">
      <c r="A93" s="40"/>
      <c r="B93" s="41"/>
      <c r="C93" s="42"/>
      <c r="D93" s="269" t="s">
        <v>256</v>
      </c>
      <c r="E93" s="42"/>
      <c r="F93" s="270" t="s">
        <v>262</v>
      </c>
      <c r="G93" s="42"/>
      <c r="H93" s="42"/>
      <c r="I93" s="243"/>
      <c r="J93" s="42"/>
      <c r="K93" s="42"/>
      <c r="L93" s="46"/>
      <c r="M93" s="244"/>
      <c r="N93" s="24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256</v>
      </c>
      <c r="AU93" s="19" t="s">
        <v>81</v>
      </c>
    </row>
    <row r="94" s="2" customFormat="1">
      <c r="A94" s="40"/>
      <c r="B94" s="41"/>
      <c r="C94" s="42"/>
      <c r="D94" s="221" t="s">
        <v>133</v>
      </c>
      <c r="E94" s="42"/>
      <c r="F94" s="242" t="s">
        <v>263</v>
      </c>
      <c r="G94" s="42"/>
      <c r="H94" s="42"/>
      <c r="I94" s="243"/>
      <c r="J94" s="42"/>
      <c r="K94" s="42"/>
      <c r="L94" s="46"/>
      <c r="M94" s="244"/>
      <c r="N94" s="24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133</v>
      </c>
      <c r="AU94" s="19" t="s">
        <v>81</v>
      </c>
    </row>
    <row r="95" s="13" customFormat="1">
      <c r="A95" s="13"/>
      <c r="B95" s="219"/>
      <c r="C95" s="220"/>
      <c r="D95" s="221" t="s">
        <v>124</v>
      </c>
      <c r="E95" s="222" t="s">
        <v>19</v>
      </c>
      <c r="F95" s="223" t="s">
        <v>264</v>
      </c>
      <c r="G95" s="220"/>
      <c r="H95" s="224">
        <v>18.419</v>
      </c>
      <c r="I95" s="225"/>
      <c r="J95" s="220"/>
      <c r="K95" s="220"/>
      <c r="L95" s="226"/>
      <c r="M95" s="227"/>
      <c r="N95" s="228"/>
      <c r="O95" s="228"/>
      <c r="P95" s="228"/>
      <c r="Q95" s="228"/>
      <c r="R95" s="228"/>
      <c r="S95" s="228"/>
      <c r="T95" s="22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0" t="s">
        <v>124</v>
      </c>
      <c r="AU95" s="230" t="s">
        <v>81</v>
      </c>
      <c r="AV95" s="13" t="s">
        <v>81</v>
      </c>
      <c r="AW95" s="13" t="s">
        <v>32</v>
      </c>
      <c r="AX95" s="13" t="s">
        <v>71</v>
      </c>
      <c r="AY95" s="230" t="s">
        <v>114</v>
      </c>
    </row>
    <row r="96" s="13" customFormat="1">
      <c r="A96" s="13"/>
      <c r="B96" s="219"/>
      <c r="C96" s="220"/>
      <c r="D96" s="221" t="s">
        <v>124</v>
      </c>
      <c r="E96" s="222" t="s">
        <v>19</v>
      </c>
      <c r="F96" s="223" t="s">
        <v>265</v>
      </c>
      <c r="G96" s="220"/>
      <c r="H96" s="224">
        <v>6.7800000000000002</v>
      </c>
      <c r="I96" s="225"/>
      <c r="J96" s="220"/>
      <c r="K96" s="220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124</v>
      </c>
      <c r="AU96" s="230" t="s">
        <v>81</v>
      </c>
      <c r="AV96" s="13" t="s">
        <v>81</v>
      </c>
      <c r="AW96" s="13" t="s">
        <v>32</v>
      </c>
      <c r="AX96" s="13" t="s">
        <v>71</v>
      </c>
      <c r="AY96" s="230" t="s">
        <v>114</v>
      </c>
    </row>
    <row r="97" s="13" customFormat="1">
      <c r="A97" s="13"/>
      <c r="B97" s="219"/>
      <c r="C97" s="220"/>
      <c r="D97" s="221" t="s">
        <v>124</v>
      </c>
      <c r="E97" s="222" t="s">
        <v>19</v>
      </c>
      <c r="F97" s="223" t="s">
        <v>266</v>
      </c>
      <c r="G97" s="220"/>
      <c r="H97" s="224">
        <v>5.8760000000000003</v>
      </c>
      <c r="I97" s="225"/>
      <c r="J97" s="220"/>
      <c r="K97" s="220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124</v>
      </c>
      <c r="AU97" s="230" t="s">
        <v>81</v>
      </c>
      <c r="AV97" s="13" t="s">
        <v>81</v>
      </c>
      <c r="AW97" s="13" t="s">
        <v>32</v>
      </c>
      <c r="AX97" s="13" t="s">
        <v>71</v>
      </c>
      <c r="AY97" s="230" t="s">
        <v>114</v>
      </c>
    </row>
    <row r="98" s="14" customFormat="1">
      <c r="A98" s="14"/>
      <c r="B98" s="231"/>
      <c r="C98" s="232"/>
      <c r="D98" s="221" t="s">
        <v>124</v>
      </c>
      <c r="E98" s="233" t="s">
        <v>19</v>
      </c>
      <c r="F98" s="234" t="s">
        <v>128</v>
      </c>
      <c r="G98" s="232"/>
      <c r="H98" s="235">
        <v>31.075000000000003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124</v>
      </c>
      <c r="AU98" s="241" t="s">
        <v>81</v>
      </c>
      <c r="AV98" s="14" t="s">
        <v>122</v>
      </c>
      <c r="AW98" s="14" t="s">
        <v>32</v>
      </c>
      <c r="AX98" s="14" t="s">
        <v>79</v>
      </c>
      <c r="AY98" s="241" t="s">
        <v>114</v>
      </c>
    </row>
    <row r="99" s="2" customFormat="1" ht="24.15" customHeight="1">
      <c r="A99" s="40"/>
      <c r="B99" s="41"/>
      <c r="C99" s="206" t="s">
        <v>135</v>
      </c>
      <c r="D99" s="206" t="s">
        <v>117</v>
      </c>
      <c r="E99" s="207" t="s">
        <v>267</v>
      </c>
      <c r="F99" s="208" t="s">
        <v>268</v>
      </c>
      <c r="G99" s="209" t="s">
        <v>153</v>
      </c>
      <c r="H99" s="210">
        <v>40</v>
      </c>
      <c r="I99" s="211"/>
      <c r="J99" s="212">
        <f>ROUND(I99*H99,2)</f>
        <v>0</v>
      </c>
      <c r="K99" s="208" t="s">
        <v>254</v>
      </c>
      <c r="L99" s="46"/>
      <c r="M99" s="213" t="s">
        <v>19</v>
      </c>
      <c r="N99" s="214" t="s">
        <v>42</v>
      </c>
      <c r="O99" s="86"/>
      <c r="P99" s="215">
        <f>O99*H99</f>
        <v>0</v>
      </c>
      <c r="Q99" s="215">
        <v>0.0021120000000000002</v>
      </c>
      <c r="R99" s="215">
        <f>Q99*H99</f>
        <v>0.08448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122</v>
      </c>
      <c r="AT99" s="217" t="s">
        <v>117</v>
      </c>
      <c r="AU99" s="217" t="s">
        <v>81</v>
      </c>
      <c r="AY99" s="19" t="s">
        <v>114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79</v>
      </c>
      <c r="BK99" s="218">
        <f>ROUND(I99*H99,2)</f>
        <v>0</v>
      </c>
      <c r="BL99" s="19" t="s">
        <v>122</v>
      </c>
      <c r="BM99" s="217" t="s">
        <v>269</v>
      </c>
    </row>
    <row r="100" s="2" customFormat="1">
      <c r="A100" s="40"/>
      <c r="B100" s="41"/>
      <c r="C100" s="42"/>
      <c r="D100" s="269" t="s">
        <v>256</v>
      </c>
      <c r="E100" s="42"/>
      <c r="F100" s="270" t="s">
        <v>270</v>
      </c>
      <c r="G100" s="42"/>
      <c r="H100" s="42"/>
      <c r="I100" s="243"/>
      <c r="J100" s="42"/>
      <c r="K100" s="42"/>
      <c r="L100" s="46"/>
      <c r="M100" s="244"/>
      <c r="N100" s="24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256</v>
      </c>
      <c r="AU100" s="19" t="s">
        <v>81</v>
      </c>
    </row>
    <row r="101" s="2" customFormat="1">
      <c r="A101" s="40"/>
      <c r="B101" s="41"/>
      <c r="C101" s="42"/>
      <c r="D101" s="221" t="s">
        <v>133</v>
      </c>
      <c r="E101" s="42"/>
      <c r="F101" s="242" t="s">
        <v>271</v>
      </c>
      <c r="G101" s="42"/>
      <c r="H101" s="42"/>
      <c r="I101" s="243"/>
      <c r="J101" s="42"/>
      <c r="K101" s="42"/>
      <c r="L101" s="46"/>
      <c r="M101" s="244"/>
      <c r="N101" s="24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133</v>
      </c>
      <c r="AU101" s="19" t="s">
        <v>81</v>
      </c>
    </row>
    <row r="102" s="13" customFormat="1">
      <c r="A102" s="13"/>
      <c r="B102" s="219"/>
      <c r="C102" s="220"/>
      <c r="D102" s="221" t="s">
        <v>124</v>
      </c>
      <c r="E102" s="222" t="s">
        <v>19</v>
      </c>
      <c r="F102" s="223" t="s">
        <v>272</v>
      </c>
      <c r="G102" s="220"/>
      <c r="H102" s="224">
        <v>40</v>
      </c>
      <c r="I102" s="225"/>
      <c r="J102" s="220"/>
      <c r="K102" s="220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124</v>
      </c>
      <c r="AU102" s="230" t="s">
        <v>81</v>
      </c>
      <c r="AV102" s="13" t="s">
        <v>81</v>
      </c>
      <c r="AW102" s="13" t="s">
        <v>32</v>
      </c>
      <c r="AX102" s="13" t="s">
        <v>71</v>
      </c>
      <c r="AY102" s="230" t="s">
        <v>114</v>
      </c>
    </row>
    <row r="103" s="14" customFormat="1">
      <c r="A103" s="14"/>
      <c r="B103" s="231"/>
      <c r="C103" s="232"/>
      <c r="D103" s="221" t="s">
        <v>124</v>
      </c>
      <c r="E103" s="233" t="s">
        <v>19</v>
      </c>
      <c r="F103" s="234" t="s">
        <v>128</v>
      </c>
      <c r="G103" s="232"/>
      <c r="H103" s="235">
        <v>40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124</v>
      </c>
      <c r="AU103" s="241" t="s">
        <v>81</v>
      </c>
      <c r="AV103" s="14" t="s">
        <v>122</v>
      </c>
      <c r="AW103" s="14" t="s">
        <v>32</v>
      </c>
      <c r="AX103" s="14" t="s">
        <v>79</v>
      </c>
      <c r="AY103" s="241" t="s">
        <v>114</v>
      </c>
    </row>
    <row r="104" s="2" customFormat="1" ht="16.5" customHeight="1">
      <c r="A104" s="40"/>
      <c r="B104" s="41"/>
      <c r="C104" s="206" t="s">
        <v>122</v>
      </c>
      <c r="D104" s="206" t="s">
        <v>117</v>
      </c>
      <c r="E104" s="207" t="s">
        <v>273</v>
      </c>
      <c r="F104" s="208" t="s">
        <v>274</v>
      </c>
      <c r="G104" s="209" t="s">
        <v>153</v>
      </c>
      <c r="H104" s="210">
        <v>4</v>
      </c>
      <c r="I104" s="211"/>
      <c r="J104" s="212">
        <f>ROUND(I104*H104,2)</f>
        <v>0</v>
      </c>
      <c r="K104" s="208" t="s">
        <v>254</v>
      </c>
      <c r="L104" s="46"/>
      <c r="M104" s="213" t="s">
        <v>19</v>
      </c>
      <c r="N104" s="214" t="s">
        <v>42</v>
      </c>
      <c r="O104" s="86"/>
      <c r="P104" s="215">
        <f>O104*H104</f>
        <v>0</v>
      </c>
      <c r="Q104" s="215">
        <v>0.002124</v>
      </c>
      <c r="R104" s="215">
        <f>Q104*H104</f>
        <v>0.0084960000000000001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122</v>
      </c>
      <c r="AT104" s="217" t="s">
        <v>117</v>
      </c>
      <c r="AU104" s="217" t="s">
        <v>81</v>
      </c>
      <c r="AY104" s="19" t="s">
        <v>114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79</v>
      </c>
      <c r="BK104" s="218">
        <f>ROUND(I104*H104,2)</f>
        <v>0</v>
      </c>
      <c r="BL104" s="19" t="s">
        <v>122</v>
      </c>
      <c r="BM104" s="217" t="s">
        <v>275</v>
      </c>
    </row>
    <row r="105" s="2" customFormat="1">
      <c r="A105" s="40"/>
      <c r="B105" s="41"/>
      <c r="C105" s="42"/>
      <c r="D105" s="269" t="s">
        <v>256</v>
      </c>
      <c r="E105" s="42"/>
      <c r="F105" s="270" t="s">
        <v>276</v>
      </c>
      <c r="G105" s="42"/>
      <c r="H105" s="42"/>
      <c r="I105" s="243"/>
      <c r="J105" s="42"/>
      <c r="K105" s="42"/>
      <c r="L105" s="46"/>
      <c r="M105" s="244"/>
      <c r="N105" s="24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256</v>
      </c>
      <c r="AU105" s="19" t="s">
        <v>81</v>
      </c>
    </row>
    <row r="106" s="2" customFormat="1">
      <c r="A106" s="40"/>
      <c r="B106" s="41"/>
      <c r="C106" s="42"/>
      <c r="D106" s="221" t="s">
        <v>133</v>
      </c>
      <c r="E106" s="42"/>
      <c r="F106" s="242" t="s">
        <v>277</v>
      </c>
      <c r="G106" s="42"/>
      <c r="H106" s="42"/>
      <c r="I106" s="243"/>
      <c r="J106" s="42"/>
      <c r="K106" s="42"/>
      <c r="L106" s="46"/>
      <c r="M106" s="244"/>
      <c r="N106" s="24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133</v>
      </c>
      <c r="AU106" s="19" t="s">
        <v>81</v>
      </c>
    </row>
    <row r="107" s="13" customFormat="1">
      <c r="A107" s="13"/>
      <c r="B107" s="219"/>
      <c r="C107" s="220"/>
      <c r="D107" s="221" t="s">
        <v>124</v>
      </c>
      <c r="E107" s="222" t="s">
        <v>19</v>
      </c>
      <c r="F107" s="223" t="s">
        <v>278</v>
      </c>
      <c r="G107" s="220"/>
      <c r="H107" s="224">
        <v>4</v>
      </c>
      <c r="I107" s="225"/>
      <c r="J107" s="220"/>
      <c r="K107" s="220"/>
      <c r="L107" s="226"/>
      <c r="M107" s="227"/>
      <c r="N107" s="228"/>
      <c r="O107" s="228"/>
      <c r="P107" s="228"/>
      <c r="Q107" s="228"/>
      <c r="R107" s="228"/>
      <c r="S107" s="228"/>
      <c r="T107" s="22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0" t="s">
        <v>124</v>
      </c>
      <c r="AU107" s="230" t="s">
        <v>81</v>
      </c>
      <c r="AV107" s="13" t="s">
        <v>81</v>
      </c>
      <c r="AW107" s="13" t="s">
        <v>32</v>
      </c>
      <c r="AX107" s="13" t="s">
        <v>71</v>
      </c>
      <c r="AY107" s="230" t="s">
        <v>114</v>
      </c>
    </row>
    <row r="108" s="14" customFormat="1">
      <c r="A108" s="14"/>
      <c r="B108" s="231"/>
      <c r="C108" s="232"/>
      <c r="D108" s="221" t="s">
        <v>124</v>
      </c>
      <c r="E108" s="233" t="s">
        <v>19</v>
      </c>
      <c r="F108" s="234" t="s">
        <v>128</v>
      </c>
      <c r="G108" s="232"/>
      <c r="H108" s="235">
        <v>4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1" t="s">
        <v>124</v>
      </c>
      <c r="AU108" s="241" t="s">
        <v>81</v>
      </c>
      <c r="AV108" s="14" t="s">
        <v>122</v>
      </c>
      <c r="AW108" s="14" t="s">
        <v>32</v>
      </c>
      <c r="AX108" s="14" t="s">
        <v>79</v>
      </c>
      <c r="AY108" s="241" t="s">
        <v>114</v>
      </c>
    </row>
    <row r="109" s="12" customFormat="1" ht="22.8" customHeight="1">
      <c r="A109" s="12"/>
      <c r="B109" s="190"/>
      <c r="C109" s="191"/>
      <c r="D109" s="192" t="s">
        <v>70</v>
      </c>
      <c r="E109" s="204" t="s">
        <v>279</v>
      </c>
      <c r="F109" s="204" t="s">
        <v>280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SUM(P110:P111)</f>
        <v>0</v>
      </c>
      <c r="Q109" s="198"/>
      <c r="R109" s="199">
        <f>SUM(R110:R111)</f>
        <v>0</v>
      </c>
      <c r="S109" s="198"/>
      <c r="T109" s="200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79</v>
      </c>
      <c r="AT109" s="202" t="s">
        <v>70</v>
      </c>
      <c r="AU109" s="202" t="s">
        <v>79</v>
      </c>
      <c r="AY109" s="201" t="s">
        <v>114</v>
      </c>
      <c r="BK109" s="203">
        <f>SUM(BK110:BK111)</f>
        <v>0</v>
      </c>
    </row>
    <row r="110" s="2" customFormat="1" ht="24.15" customHeight="1">
      <c r="A110" s="40"/>
      <c r="B110" s="41"/>
      <c r="C110" s="206" t="s">
        <v>115</v>
      </c>
      <c r="D110" s="206" t="s">
        <v>117</v>
      </c>
      <c r="E110" s="207" t="s">
        <v>281</v>
      </c>
      <c r="F110" s="208" t="s">
        <v>282</v>
      </c>
      <c r="G110" s="209" t="s">
        <v>139</v>
      </c>
      <c r="H110" s="210">
        <v>1.417</v>
      </c>
      <c r="I110" s="211"/>
      <c r="J110" s="212">
        <f>ROUND(I110*H110,2)</f>
        <v>0</v>
      </c>
      <c r="K110" s="208" t="s">
        <v>254</v>
      </c>
      <c r="L110" s="46"/>
      <c r="M110" s="213" t="s">
        <v>19</v>
      </c>
      <c r="N110" s="214" t="s">
        <v>42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122</v>
      </c>
      <c r="AT110" s="217" t="s">
        <v>117</v>
      </c>
      <c r="AU110" s="217" t="s">
        <v>81</v>
      </c>
      <c r="AY110" s="19" t="s">
        <v>114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79</v>
      </c>
      <c r="BK110" s="218">
        <f>ROUND(I110*H110,2)</f>
        <v>0</v>
      </c>
      <c r="BL110" s="19" t="s">
        <v>122</v>
      </c>
      <c r="BM110" s="217" t="s">
        <v>283</v>
      </c>
    </row>
    <row r="111" s="2" customFormat="1">
      <c r="A111" s="40"/>
      <c r="B111" s="41"/>
      <c r="C111" s="42"/>
      <c r="D111" s="269" t="s">
        <v>256</v>
      </c>
      <c r="E111" s="42"/>
      <c r="F111" s="270" t="s">
        <v>284</v>
      </c>
      <c r="G111" s="42"/>
      <c r="H111" s="42"/>
      <c r="I111" s="243"/>
      <c r="J111" s="42"/>
      <c r="K111" s="42"/>
      <c r="L111" s="46"/>
      <c r="M111" s="244"/>
      <c r="N111" s="24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256</v>
      </c>
      <c r="AU111" s="19" t="s">
        <v>81</v>
      </c>
    </row>
    <row r="112" s="12" customFormat="1" ht="22.8" customHeight="1">
      <c r="A112" s="12"/>
      <c r="B112" s="190"/>
      <c r="C112" s="191"/>
      <c r="D112" s="192" t="s">
        <v>70</v>
      </c>
      <c r="E112" s="204" t="s">
        <v>115</v>
      </c>
      <c r="F112" s="204" t="s">
        <v>116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P113</f>
        <v>0</v>
      </c>
      <c r="Q112" s="198"/>
      <c r="R112" s="199">
        <f>R113</f>
        <v>0.26127840000000002</v>
      </c>
      <c r="S112" s="198"/>
      <c r="T112" s="200">
        <f>T113</f>
        <v>7.3040000000000003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79</v>
      </c>
      <c r="AT112" s="202" t="s">
        <v>70</v>
      </c>
      <c r="AU112" s="202" t="s">
        <v>79</v>
      </c>
      <c r="AY112" s="201" t="s">
        <v>114</v>
      </c>
      <c r="BK112" s="203">
        <f>BK113</f>
        <v>0</v>
      </c>
    </row>
    <row r="113" s="12" customFormat="1" ht="20.88" customHeight="1">
      <c r="A113" s="12"/>
      <c r="B113" s="190"/>
      <c r="C113" s="191"/>
      <c r="D113" s="192" t="s">
        <v>70</v>
      </c>
      <c r="E113" s="204" t="s">
        <v>209</v>
      </c>
      <c r="F113" s="204" t="s">
        <v>210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SUM(P114:P138)</f>
        <v>0</v>
      </c>
      <c r="Q113" s="198"/>
      <c r="R113" s="199">
        <f>SUM(R114:R138)</f>
        <v>0.26127840000000002</v>
      </c>
      <c r="S113" s="198"/>
      <c r="T113" s="200">
        <f>SUM(T114:T138)</f>
        <v>7.3040000000000003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79</v>
      </c>
      <c r="AT113" s="202" t="s">
        <v>70</v>
      </c>
      <c r="AU113" s="202" t="s">
        <v>81</v>
      </c>
      <c r="AY113" s="201" t="s">
        <v>114</v>
      </c>
      <c r="BK113" s="203">
        <f>SUM(BK114:BK138)</f>
        <v>0</v>
      </c>
    </row>
    <row r="114" s="2" customFormat="1" ht="16.5" customHeight="1">
      <c r="A114" s="40"/>
      <c r="B114" s="41"/>
      <c r="C114" s="206" t="s">
        <v>150</v>
      </c>
      <c r="D114" s="206" t="s">
        <v>117</v>
      </c>
      <c r="E114" s="207" t="s">
        <v>285</v>
      </c>
      <c r="F114" s="208" t="s">
        <v>286</v>
      </c>
      <c r="G114" s="209" t="s">
        <v>153</v>
      </c>
      <c r="H114" s="210">
        <v>80</v>
      </c>
      <c r="I114" s="211"/>
      <c r="J114" s="212">
        <f>ROUND(I114*H114,2)</f>
        <v>0</v>
      </c>
      <c r="K114" s="208" t="s">
        <v>254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0.00029724999999999999</v>
      </c>
      <c r="R114" s="215">
        <f>Q114*H114</f>
        <v>0.023779999999999999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122</v>
      </c>
      <c r="AT114" s="217" t="s">
        <v>117</v>
      </c>
      <c r="AU114" s="217" t="s">
        <v>135</v>
      </c>
      <c r="AY114" s="19" t="s">
        <v>114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79</v>
      </c>
      <c r="BK114" s="218">
        <f>ROUND(I114*H114,2)</f>
        <v>0</v>
      </c>
      <c r="BL114" s="19" t="s">
        <v>122</v>
      </c>
      <c r="BM114" s="217" t="s">
        <v>287</v>
      </c>
    </row>
    <row r="115" s="2" customFormat="1">
      <c r="A115" s="40"/>
      <c r="B115" s="41"/>
      <c r="C115" s="42"/>
      <c r="D115" s="269" t="s">
        <v>256</v>
      </c>
      <c r="E115" s="42"/>
      <c r="F115" s="270" t="s">
        <v>288</v>
      </c>
      <c r="G115" s="42"/>
      <c r="H115" s="42"/>
      <c r="I115" s="243"/>
      <c r="J115" s="42"/>
      <c r="K115" s="42"/>
      <c r="L115" s="46"/>
      <c r="M115" s="244"/>
      <c r="N115" s="24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256</v>
      </c>
      <c r="AU115" s="19" t="s">
        <v>135</v>
      </c>
    </row>
    <row r="116" s="13" customFormat="1">
      <c r="A116" s="13"/>
      <c r="B116" s="219"/>
      <c r="C116" s="220"/>
      <c r="D116" s="221" t="s">
        <v>124</v>
      </c>
      <c r="E116" s="222" t="s">
        <v>19</v>
      </c>
      <c r="F116" s="223" t="s">
        <v>289</v>
      </c>
      <c r="G116" s="220"/>
      <c r="H116" s="224">
        <v>80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124</v>
      </c>
      <c r="AU116" s="230" t="s">
        <v>135</v>
      </c>
      <c r="AV116" s="13" t="s">
        <v>81</v>
      </c>
      <c r="AW116" s="13" t="s">
        <v>32</v>
      </c>
      <c r="AX116" s="13" t="s">
        <v>79</v>
      </c>
      <c r="AY116" s="230" t="s">
        <v>114</v>
      </c>
    </row>
    <row r="117" s="2" customFormat="1" ht="16.5" customHeight="1">
      <c r="A117" s="40"/>
      <c r="B117" s="41"/>
      <c r="C117" s="206" t="s">
        <v>155</v>
      </c>
      <c r="D117" s="206" t="s">
        <v>117</v>
      </c>
      <c r="E117" s="207" t="s">
        <v>290</v>
      </c>
      <c r="F117" s="208" t="s">
        <v>291</v>
      </c>
      <c r="G117" s="209" t="s">
        <v>153</v>
      </c>
      <c r="H117" s="210">
        <v>80</v>
      </c>
      <c r="I117" s="211"/>
      <c r="J117" s="212">
        <f>ROUND(I117*H117,2)</f>
        <v>0</v>
      </c>
      <c r="K117" s="208" t="s">
        <v>254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122</v>
      </c>
      <c r="AT117" s="217" t="s">
        <v>117</v>
      </c>
      <c r="AU117" s="217" t="s">
        <v>135</v>
      </c>
      <c r="AY117" s="19" t="s">
        <v>114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122</v>
      </c>
      <c r="BM117" s="217" t="s">
        <v>292</v>
      </c>
    </row>
    <row r="118" s="2" customFormat="1">
      <c r="A118" s="40"/>
      <c r="B118" s="41"/>
      <c r="C118" s="42"/>
      <c r="D118" s="269" t="s">
        <v>256</v>
      </c>
      <c r="E118" s="42"/>
      <c r="F118" s="270" t="s">
        <v>293</v>
      </c>
      <c r="G118" s="42"/>
      <c r="H118" s="42"/>
      <c r="I118" s="243"/>
      <c r="J118" s="42"/>
      <c r="K118" s="42"/>
      <c r="L118" s="46"/>
      <c r="M118" s="244"/>
      <c r="N118" s="24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256</v>
      </c>
      <c r="AU118" s="19" t="s">
        <v>135</v>
      </c>
    </row>
    <row r="119" s="2" customFormat="1">
      <c r="A119" s="40"/>
      <c r="B119" s="41"/>
      <c r="C119" s="42"/>
      <c r="D119" s="221" t="s">
        <v>133</v>
      </c>
      <c r="E119" s="42"/>
      <c r="F119" s="242" t="s">
        <v>294</v>
      </c>
      <c r="G119" s="42"/>
      <c r="H119" s="42"/>
      <c r="I119" s="243"/>
      <c r="J119" s="42"/>
      <c r="K119" s="42"/>
      <c r="L119" s="46"/>
      <c r="M119" s="244"/>
      <c r="N119" s="24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133</v>
      </c>
      <c r="AU119" s="19" t="s">
        <v>135</v>
      </c>
    </row>
    <row r="120" s="13" customFormat="1">
      <c r="A120" s="13"/>
      <c r="B120" s="219"/>
      <c r="C120" s="220"/>
      <c r="D120" s="221" t="s">
        <v>124</v>
      </c>
      <c r="E120" s="222" t="s">
        <v>19</v>
      </c>
      <c r="F120" s="223" t="s">
        <v>295</v>
      </c>
      <c r="G120" s="220"/>
      <c r="H120" s="224">
        <v>80</v>
      </c>
      <c r="I120" s="225"/>
      <c r="J120" s="220"/>
      <c r="K120" s="220"/>
      <c r="L120" s="226"/>
      <c r="M120" s="227"/>
      <c r="N120" s="228"/>
      <c r="O120" s="228"/>
      <c r="P120" s="228"/>
      <c r="Q120" s="228"/>
      <c r="R120" s="228"/>
      <c r="S120" s="228"/>
      <c r="T120" s="22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0" t="s">
        <v>124</v>
      </c>
      <c r="AU120" s="230" t="s">
        <v>135</v>
      </c>
      <c r="AV120" s="13" t="s">
        <v>81</v>
      </c>
      <c r="AW120" s="13" t="s">
        <v>32</v>
      </c>
      <c r="AX120" s="13" t="s">
        <v>79</v>
      </c>
      <c r="AY120" s="230" t="s">
        <v>114</v>
      </c>
    </row>
    <row r="121" s="2" customFormat="1" ht="16.5" customHeight="1">
      <c r="A121" s="40"/>
      <c r="B121" s="41"/>
      <c r="C121" s="206" t="s">
        <v>140</v>
      </c>
      <c r="D121" s="206" t="s">
        <v>117</v>
      </c>
      <c r="E121" s="207" t="s">
        <v>296</v>
      </c>
      <c r="F121" s="208" t="s">
        <v>297</v>
      </c>
      <c r="G121" s="209" t="s">
        <v>153</v>
      </c>
      <c r="H121" s="210">
        <v>40</v>
      </c>
      <c r="I121" s="211"/>
      <c r="J121" s="212">
        <f>ROUND(I121*H121,2)</f>
        <v>0</v>
      </c>
      <c r="K121" s="208" t="s">
        <v>254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0.00058299999999999997</v>
      </c>
      <c r="R121" s="215">
        <f>Q121*H121</f>
        <v>0.02332</v>
      </c>
      <c r="S121" s="215">
        <v>0.16600000000000001</v>
      </c>
      <c r="T121" s="216">
        <f>S121*H121</f>
        <v>6.6400000000000006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122</v>
      </c>
      <c r="AT121" s="217" t="s">
        <v>117</v>
      </c>
      <c r="AU121" s="217" t="s">
        <v>135</v>
      </c>
      <c r="AY121" s="19" t="s">
        <v>114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122</v>
      </c>
      <c r="BM121" s="217" t="s">
        <v>298</v>
      </c>
    </row>
    <row r="122" s="2" customFormat="1">
      <c r="A122" s="40"/>
      <c r="B122" s="41"/>
      <c r="C122" s="42"/>
      <c r="D122" s="269" t="s">
        <v>256</v>
      </c>
      <c r="E122" s="42"/>
      <c r="F122" s="270" t="s">
        <v>299</v>
      </c>
      <c r="G122" s="42"/>
      <c r="H122" s="42"/>
      <c r="I122" s="243"/>
      <c r="J122" s="42"/>
      <c r="K122" s="42"/>
      <c r="L122" s="46"/>
      <c r="M122" s="244"/>
      <c r="N122" s="24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256</v>
      </c>
      <c r="AU122" s="19" t="s">
        <v>135</v>
      </c>
    </row>
    <row r="123" s="2" customFormat="1">
      <c r="A123" s="40"/>
      <c r="B123" s="41"/>
      <c r="C123" s="42"/>
      <c r="D123" s="221" t="s">
        <v>133</v>
      </c>
      <c r="E123" s="42"/>
      <c r="F123" s="242" t="s">
        <v>300</v>
      </c>
      <c r="G123" s="42"/>
      <c r="H123" s="42"/>
      <c r="I123" s="243"/>
      <c r="J123" s="42"/>
      <c r="K123" s="42"/>
      <c r="L123" s="46"/>
      <c r="M123" s="244"/>
      <c r="N123" s="24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133</v>
      </c>
      <c r="AU123" s="19" t="s">
        <v>135</v>
      </c>
    </row>
    <row r="124" s="13" customFormat="1">
      <c r="A124" s="13"/>
      <c r="B124" s="219"/>
      <c r="C124" s="220"/>
      <c r="D124" s="221" t="s">
        <v>124</v>
      </c>
      <c r="E124" s="222" t="s">
        <v>19</v>
      </c>
      <c r="F124" s="223" t="s">
        <v>301</v>
      </c>
      <c r="G124" s="220"/>
      <c r="H124" s="224">
        <v>40</v>
      </c>
      <c r="I124" s="225"/>
      <c r="J124" s="220"/>
      <c r="K124" s="220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124</v>
      </c>
      <c r="AU124" s="230" t="s">
        <v>135</v>
      </c>
      <c r="AV124" s="13" t="s">
        <v>81</v>
      </c>
      <c r="AW124" s="13" t="s">
        <v>32</v>
      </c>
      <c r="AX124" s="13" t="s">
        <v>71</v>
      </c>
      <c r="AY124" s="230" t="s">
        <v>114</v>
      </c>
    </row>
    <row r="125" s="14" customFormat="1">
      <c r="A125" s="14"/>
      <c r="B125" s="231"/>
      <c r="C125" s="232"/>
      <c r="D125" s="221" t="s">
        <v>124</v>
      </c>
      <c r="E125" s="233" t="s">
        <v>19</v>
      </c>
      <c r="F125" s="234" t="s">
        <v>128</v>
      </c>
      <c r="G125" s="232"/>
      <c r="H125" s="235">
        <v>40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124</v>
      </c>
      <c r="AU125" s="241" t="s">
        <v>135</v>
      </c>
      <c r="AV125" s="14" t="s">
        <v>122</v>
      </c>
      <c r="AW125" s="14" t="s">
        <v>32</v>
      </c>
      <c r="AX125" s="14" t="s">
        <v>79</v>
      </c>
      <c r="AY125" s="241" t="s">
        <v>114</v>
      </c>
    </row>
    <row r="126" s="2" customFormat="1" ht="24.15" customHeight="1">
      <c r="A126" s="40"/>
      <c r="B126" s="41"/>
      <c r="C126" s="206" t="s">
        <v>201</v>
      </c>
      <c r="D126" s="206" t="s">
        <v>117</v>
      </c>
      <c r="E126" s="207" t="s">
        <v>302</v>
      </c>
      <c r="F126" s="208" t="s">
        <v>303</v>
      </c>
      <c r="G126" s="209" t="s">
        <v>153</v>
      </c>
      <c r="H126" s="210">
        <v>40</v>
      </c>
      <c r="I126" s="211"/>
      <c r="J126" s="212">
        <f>ROUND(I126*H126,2)</f>
        <v>0</v>
      </c>
      <c r="K126" s="208" t="s">
        <v>254</v>
      </c>
      <c r="L126" s="46"/>
      <c r="M126" s="213" t="s">
        <v>19</v>
      </c>
      <c r="N126" s="214" t="s">
        <v>42</v>
      </c>
      <c r="O126" s="86"/>
      <c r="P126" s="215">
        <f>O126*H126</f>
        <v>0</v>
      </c>
      <c r="Q126" s="215">
        <v>0.0026556499999999999</v>
      </c>
      <c r="R126" s="215">
        <f>Q126*H126</f>
        <v>0.10622599999999999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122</v>
      </c>
      <c r="AT126" s="217" t="s">
        <v>117</v>
      </c>
      <c r="AU126" s="217" t="s">
        <v>135</v>
      </c>
      <c r="AY126" s="19" t="s">
        <v>114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79</v>
      </c>
      <c r="BK126" s="218">
        <f>ROUND(I126*H126,2)</f>
        <v>0</v>
      </c>
      <c r="BL126" s="19" t="s">
        <v>122</v>
      </c>
      <c r="BM126" s="217" t="s">
        <v>304</v>
      </c>
    </row>
    <row r="127" s="2" customFormat="1">
      <c r="A127" s="40"/>
      <c r="B127" s="41"/>
      <c r="C127" s="42"/>
      <c r="D127" s="269" t="s">
        <v>256</v>
      </c>
      <c r="E127" s="42"/>
      <c r="F127" s="270" t="s">
        <v>305</v>
      </c>
      <c r="G127" s="42"/>
      <c r="H127" s="42"/>
      <c r="I127" s="243"/>
      <c r="J127" s="42"/>
      <c r="K127" s="42"/>
      <c r="L127" s="46"/>
      <c r="M127" s="244"/>
      <c r="N127" s="24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256</v>
      </c>
      <c r="AU127" s="19" t="s">
        <v>135</v>
      </c>
    </row>
    <row r="128" s="2" customFormat="1" ht="16.5" customHeight="1">
      <c r="A128" s="40"/>
      <c r="B128" s="41"/>
      <c r="C128" s="206" t="s">
        <v>173</v>
      </c>
      <c r="D128" s="206" t="s">
        <v>117</v>
      </c>
      <c r="E128" s="207" t="s">
        <v>306</v>
      </c>
      <c r="F128" s="208" t="s">
        <v>307</v>
      </c>
      <c r="G128" s="209" t="s">
        <v>153</v>
      </c>
      <c r="H128" s="210">
        <v>4</v>
      </c>
      <c r="I128" s="211"/>
      <c r="J128" s="212">
        <f>ROUND(I128*H128,2)</f>
        <v>0</v>
      </c>
      <c r="K128" s="208" t="s">
        <v>254</v>
      </c>
      <c r="L128" s="46"/>
      <c r="M128" s="213" t="s">
        <v>19</v>
      </c>
      <c r="N128" s="214" t="s">
        <v>42</v>
      </c>
      <c r="O128" s="86"/>
      <c r="P128" s="215">
        <f>O128*H128</f>
        <v>0</v>
      </c>
      <c r="Q128" s="215">
        <v>0.0047451000000000004</v>
      </c>
      <c r="R128" s="215">
        <f>Q128*H128</f>
        <v>0.018980400000000001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122</v>
      </c>
      <c r="AT128" s="217" t="s">
        <v>117</v>
      </c>
      <c r="AU128" s="217" t="s">
        <v>135</v>
      </c>
      <c r="AY128" s="19" t="s">
        <v>114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79</v>
      </c>
      <c r="BK128" s="218">
        <f>ROUND(I128*H128,2)</f>
        <v>0</v>
      </c>
      <c r="BL128" s="19" t="s">
        <v>122</v>
      </c>
      <c r="BM128" s="217" t="s">
        <v>308</v>
      </c>
    </row>
    <row r="129" s="2" customFormat="1">
      <c r="A129" s="40"/>
      <c r="B129" s="41"/>
      <c r="C129" s="42"/>
      <c r="D129" s="269" t="s">
        <v>256</v>
      </c>
      <c r="E129" s="42"/>
      <c r="F129" s="270" t="s">
        <v>309</v>
      </c>
      <c r="G129" s="42"/>
      <c r="H129" s="42"/>
      <c r="I129" s="243"/>
      <c r="J129" s="42"/>
      <c r="K129" s="42"/>
      <c r="L129" s="46"/>
      <c r="M129" s="244"/>
      <c r="N129" s="24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256</v>
      </c>
      <c r="AU129" s="19" t="s">
        <v>135</v>
      </c>
    </row>
    <row r="130" s="2" customFormat="1">
      <c r="A130" s="40"/>
      <c r="B130" s="41"/>
      <c r="C130" s="42"/>
      <c r="D130" s="221" t="s">
        <v>133</v>
      </c>
      <c r="E130" s="42"/>
      <c r="F130" s="242" t="s">
        <v>310</v>
      </c>
      <c r="G130" s="42"/>
      <c r="H130" s="42"/>
      <c r="I130" s="243"/>
      <c r="J130" s="42"/>
      <c r="K130" s="42"/>
      <c r="L130" s="46"/>
      <c r="M130" s="244"/>
      <c r="N130" s="24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133</v>
      </c>
      <c r="AU130" s="19" t="s">
        <v>135</v>
      </c>
    </row>
    <row r="131" s="2" customFormat="1" ht="16.5" customHeight="1">
      <c r="A131" s="40"/>
      <c r="B131" s="41"/>
      <c r="C131" s="206" t="s">
        <v>178</v>
      </c>
      <c r="D131" s="206" t="s">
        <v>117</v>
      </c>
      <c r="E131" s="207" t="s">
        <v>311</v>
      </c>
      <c r="F131" s="208" t="s">
        <v>312</v>
      </c>
      <c r="G131" s="209" t="s">
        <v>153</v>
      </c>
      <c r="H131" s="210">
        <v>4</v>
      </c>
      <c r="I131" s="211"/>
      <c r="J131" s="212">
        <f>ROUND(I131*H131,2)</f>
        <v>0</v>
      </c>
      <c r="K131" s="208" t="s">
        <v>254</v>
      </c>
      <c r="L131" s="46"/>
      <c r="M131" s="213" t="s">
        <v>19</v>
      </c>
      <c r="N131" s="214" t="s">
        <v>42</v>
      </c>
      <c r="O131" s="86"/>
      <c r="P131" s="215">
        <f>O131*H131</f>
        <v>0</v>
      </c>
      <c r="Q131" s="215">
        <v>0.00058299999999999997</v>
      </c>
      <c r="R131" s="215">
        <f>Q131*H131</f>
        <v>0.0023319999999999999</v>
      </c>
      <c r="S131" s="215">
        <v>0.16600000000000001</v>
      </c>
      <c r="T131" s="216">
        <f>S131*H131</f>
        <v>0.66400000000000003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122</v>
      </c>
      <c r="AT131" s="217" t="s">
        <v>117</v>
      </c>
      <c r="AU131" s="217" t="s">
        <v>135</v>
      </c>
      <c r="AY131" s="19" t="s">
        <v>114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79</v>
      </c>
      <c r="BK131" s="218">
        <f>ROUND(I131*H131,2)</f>
        <v>0</v>
      </c>
      <c r="BL131" s="19" t="s">
        <v>122</v>
      </c>
      <c r="BM131" s="217" t="s">
        <v>313</v>
      </c>
    </row>
    <row r="132" s="2" customFormat="1">
      <c r="A132" s="40"/>
      <c r="B132" s="41"/>
      <c r="C132" s="42"/>
      <c r="D132" s="269" t="s">
        <v>256</v>
      </c>
      <c r="E132" s="42"/>
      <c r="F132" s="270" t="s">
        <v>314</v>
      </c>
      <c r="G132" s="42"/>
      <c r="H132" s="42"/>
      <c r="I132" s="243"/>
      <c r="J132" s="42"/>
      <c r="K132" s="42"/>
      <c r="L132" s="46"/>
      <c r="M132" s="244"/>
      <c r="N132" s="24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256</v>
      </c>
      <c r="AU132" s="19" t="s">
        <v>135</v>
      </c>
    </row>
    <row r="133" s="13" customFormat="1">
      <c r="A133" s="13"/>
      <c r="B133" s="219"/>
      <c r="C133" s="220"/>
      <c r="D133" s="221" t="s">
        <v>124</v>
      </c>
      <c r="E133" s="222" t="s">
        <v>19</v>
      </c>
      <c r="F133" s="223" t="s">
        <v>315</v>
      </c>
      <c r="G133" s="220"/>
      <c r="H133" s="224">
        <v>4</v>
      </c>
      <c r="I133" s="225"/>
      <c r="J133" s="220"/>
      <c r="K133" s="220"/>
      <c r="L133" s="226"/>
      <c r="M133" s="227"/>
      <c r="N133" s="228"/>
      <c r="O133" s="228"/>
      <c r="P133" s="228"/>
      <c r="Q133" s="228"/>
      <c r="R133" s="228"/>
      <c r="S133" s="228"/>
      <c r="T133" s="22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0" t="s">
        <v>124</v>
      </c>
      <c r="AU133" s="230" t="s">
        <v>135</v>
      </c>
      <c r="AV133" s="13" t="s">
        <v>81</v>
      </c>
      <c r="AW133" s="13" t="s">
        <v>32</v>
      </c>
      <c r="AX133" s="13" t="s">
        <v>79</v>
      </c>
      <c r="AY133" s="230" t="s">
        <v>114</v>
      </c>
    </row>
    <row r="134" s="2" customFormat="1" ht="16.5" customHeight="1">
      <c r="A134" s="40"/>
      <c r="B134" s="41"/>
      <c r="C134" s="246" t="s">
        <v>8</v>
      </c>
      <c r="D134" s="246" t="s">
        <v>136</v>
      </c>
      <c r="E134" s="247" t="s">
        <v>316</v>
      </c>
      <c r="F134" s="248" t="s">
        <v>317</v>
      </c>
      <c r="G134" s="249" t="s">
        <v>318</v>
      </c>
      <c r="H134" s="250">
        <v>32</v>
      </c>
      <c r="I134" s="251"/>
      <c r="J134" s="252">
        <f>ROUND(I134*H134,2)</f>
        <v>0</v>
      </c>
      <c r="K134" s="248" t="s">
        <v>254</v>
      </c>
      <c r="L134" s="253"/>
      <c r="M134" s="254" t="s">
        <v>19</v>
      </c>
      <c r="N134" s="255" t="s">
        <v>42</v>
      </c>
      <c r="O134" s="86"/>
      <c r="P134" s="215">
        <f>O134*H134</f>
        <v>0</v>
      </c>
      <c r="Q134" s="215">
        <v>0.001</v>
      </c>
      <c r="R134" s="215">
        <f>Q134*H134</f>
        <v>0.032000000000000001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140</v>
      </c>
      <c r="AT134" s="217" t="s">
        <v>136</v>
      </c>
      <c r="AU134" s="217" t="s">
        <v>135</v>
      </c>
      <c r="AY134" s="19" t="s">
        <v>114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79</v>
      </c>
      <c r="BK134" s="218">
        <f>ROUND(I134*H134,2)</f>
        <v>0</v>
      </c>
      <c r="BL134" s="19" t="s">
        <v>122</v>
      </c>
      <c r="BM134" s="217" t="s">
        <v>319</v>
      </c>
    </row>
    <row r="135" s="13" customFormat="1">
      <c r="A135" s="13"/>
      <c r="B135" s="219"/>
      <c r="C135" s="220"/>
      <c r="D135" s="221" t="s">
        <v>124</v>
      </c>
      <c r="E135" s="222" t="s">
        <v>19</v>
      </c>
      <c r="F135" s="223" t="s">
        <v>320</v>
      </c>
      <c r="G135" s="220"/>
      <c r="H135" s="224">
        <v>32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124</v>
      </c>
      <c r="AU135" s="230" t="s">
        <v>135</v>
      </c>
      <c r="AV135" s="13" t="s">
        <v>81</v>
      </c>
      <c r="AW135" s="13" t="s">
        <v>32</v>
      </c>
      <c r="AX135" s="13" t="s">
        <v>71</v>
      </c>
      <c r="AY135" s="230" t="s">
        <v>114</v>
      </c>
    </row>
    <row r="136" s="14" customFormat="1">
      <c r="A136" s="14"/>
      <c r="B136" s="231"/>
      <c r="C136" s="232"/>
      <c r="D136" s="221" t="s">
        <v>124</v>
      </c>
      <c r="E136" s="233" t="s">
        <v>19</v>
      </c>
      <c r="F136" s="234" t="s">
        <v>128</v>
      </c>
      <c r="G136" s="232"/>
      <c r="H136" s="235">
        <v>32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124</v>
      </c>
      <c r="AU136" s="241" t="s">
        <v>135</v>
      </c>
      <c r="AV136" s="14" t="s">
        <v>122</v>
      </c>
      <c r="AW136" s="14" t="s">
        <v>32</v>
      </c>
      <c r="AX136" s="14" t="s">
        <v>79</v>
      </c>
      <c r="AY136" s="241" t="s">
        <v>114</v>
      </c>
    </row>
    <row r="137" s="2" customFormat="1" ht="24.15" customHeight="1">
      <c r="A137" s="40"/>
      <c r="B137" s="41"/>
      <c r="C137" s="246" t="s">
        <v>186</v>
      </c>
      <c r="D137" s="246" t="s">
        <v>136</v>
      </c>
      <c r="E137" s="247" t="s">
        <v>321</v>
      </c>
      <c r="F137" s="248" t="s">
        <v>322</v>
      </c>
      <c r="G137" s="249" t="s">
        <v>323</v>
      </c>
      <c r="H137" s="250">
        <v>0.80000000000000004</v>
      </c>
      <c r="I137" s="251"/>
      <c r="J137" s="252">
        <f>ROUND(I137*H137,2)</f>
        <v>0</v>
      </c>
      <c r="K137" s="248" t="s">
        <v>254</v>
      </c>
      <c r="L137" s="253"/>
      <c r="M137" s="254" t="s">
        <v>19</v>
      </c>
      <c r="N137" s="255" t="s">
        <v>42</v>
      </c>
      <c r="O137" s="86"/>
      <c r="P137" s="215">
        <f>O137*H137</f>
        <v>0</v>
      </c>
      <c r="Q137" s="215">
        <v>0.0683</v>
      </c>
      <c r="R137" s="215">
        <f>Q137*H137</f>
        <v>0.054640000000000001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140</v>
      </c>
      <c r="AT137" s="217" t="s">
        <v>136</v>
      </c>
      <c r="AU137" s="217" t="s">
        <v>135</v>
      </c>
      <c r="AY137" s="19" t="s">
        <v>114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79</v>
      </c>
      <c r="BK137" s="218">
        <f>ROUND(I137*H137,2)</f>
        <v>0</v>
      </c>
      <c r="BL137" s="19" t="s">
        <v>122</v>
      </c>
      <c r="BM137" s="217" t="s">
        <v>324</v>
      </c>
    </row>
    <row r="138" s="13" customFormat="1">
      <c r="A138" s="13"/>
      <c r="B138" s="219"/>
      <c r="C138" s="220"/>
      <c r="D138" s="221" t="s">
        <v>124</v>
      </c>
      <c r="E138" s="222" t="s">
        <v>19</v>
      </c>
      <c r="F138" s="223" t="s">
        <v>325</v>
      </c>
      <c r="G138" s="220"/>
      <c r="H138" s="224">
        <v>0.80000000000000004</v>
      </c>
      <c r="I138" s="225"/>
      <c r="J138" s="220"/>
      <c r="K138" s="220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124</v>
      </c>
      <c r="AU138" s="230" t="s">
        <v>135</v>
      </c>
      <c r="AV138" s="13" t="s">
        <v>81</v>
      </c>
      <c r="AW138" s="13" t="s">
        <v>32</v>
      </c>
      <c r="AX138" s="13" t="s">
        <v>79</v>
      </c>
      <c r="AY138" s="230" t="s">
        <v>114</v>
      </c>
    </row>
    <row r="139" s="12" customFormat="1" ht="22.8" customHeight="1">
      <c r="A139" s="12"/>
      <c r="B139" s="190"/>
      <c r="C139" s="191"/>
      <c r="D139" s="192" t="s">
        <v>70</v>
      </c>
      <c r="E139" s="204" t="s">
        <v>201</v>
      </c>
      <c r="F139" s="204" t="s">
        <v>202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SUM(P140:P147)</f>
        <v>0</v>
      </c>
      <c r="Q139" s="198"/>
      <c r="R139" s="199">
        <f>SUM(R140:R147)</f>
        <v>0.00024000000000000001</v>
      </c>
      <c r="S139" s="198"/>
      <c r="T139" s="200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79</v>
      </c>
      <c r="AT139" s="202" t="s">
        <v>70</v>
      </c>
      <c r="AU139" s="202" t="s">
        <v>79</v>
      </c>
      <c r="AY139" s="201" t="s">
        <v>114</v>
      </c>
      <c r="BK139" s="203">
        <f>SUM(BK140:BK147)</f>
        <v>0</v>
      </c>
    </row>
    <row r="140" s="2" customFormat="1" ht="16.5" customHeight="1">
      <c r="A140" s="40"/>
      <c r="B140" s="41"/>
      <c r="C140" s="206" t="s">
        <v>326</v>
      </c>
      <c r="D140" s="206" t="s">
        <v>117</v>
      </c>
      <c r="E140" s="207" t="s">
        <v>327</v>
      </c>
      <c r="F140" s="208" t="s">
        <v>328</v>
      </c>
      <c r="G140" s="209" t="s">
        <v>153</v>
      </c>
      <c r="H140" s="210">
        <v>4</v>
      </c>
      <c r="I140" s="211"/>
      <c r="J140" s="212">
        <f>ROUND(I140*H140,2)</f>
        <v>0</v>
      </c>
      <c r="K140" s="208" t="s">
        <v>254</v>
      </c>
      <c r="L140" s="46"/>
      <c r="M140" s="213" t="s">
        <v>19</v>
      </c>
      <c r="N140" s="214" t="s">
        <v>42</v>
      </c>
      <c r="O140" s="86"/>
      <c r="P140" s="215">
        <f>O140*H140</f>
        <v>0</v>
      </c>
      <c r="Q140" s="215">
        <v>6.0000000000000002E-05</v>
      </c>
      <c r="R140" s="215">
        <f>Q140*H140</f>
        <v>0.00024000000000000001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122</v>
      </c>
      <c r="AT140" s="217" t="s">
        <v>117</v>
      </c>
      <c r="AU140" s="217" t="s">
        <v>81</v>
      </c>
      <c r="AY140" s="19" t="s">
        <v>114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79</v>
      </c>
      <c r="BK140" s="218">
        <f>ROUND(I140*H140,2)</f>
        <v>0</v>
      </c>
      <c r="BL140" s="19" t="s">
        <v>122</v>
      </c>
      <c r="BM140" s="217" t="s">
        <v>329</v>
      </c>
    </row>
    <row r="141" s="2" customFormat="1">
      <c r="A141" s="40"/>
      <c r="B141" s="41"/>
      <c r="C141" s="42"/>
      <c r="D141" s="269" t="s">
        <v>256</v>
      </c>
      <c r="E141" s="42"/>
      <c r="F141" s="270" t="s">
        <v>330</v>
      </c>
      <c r="G141" s="42"/>
      <c r="H141" s="42"/>
      <c r="I141" s="243"/>
      <c r="J141" s="42"/>
      <c r="K141" s="42"/>
      <c r="L141" s="46"/>
      <c r="M141" s="244"/>
      <c r="N141" s="24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256</v>
      </c>
      <c r="AU141" s="19" t="s">
        <v>81</v>
      </c>
    </row>
    <row r="142" s="13" customFormat="1">
      <c r="A142" s="13"/>
      <c r="B142" s="219"/>
      <c r="C142" s="220"/>
      <c r="D142" s="221" t="s">
        <v>124</v>
      </c>
      <c r="E142" s="222" t="s">
        <v>19</v>
      </c>
      <c r="F142" s="223" t="s">
        <v>331</v>
      </c>
      <c r="G142" s="220"/>
      <c r="H142" s="224">
        <v>4</v>
      </c>
      <c r="I142" s="225"/>
      <c r="J142" s="220"/>
      <c r="K142" s="220"/>
      <c r="L142" s="226"/>
      <c r="M142" s="227"/>
      <c r="N142" s="228"/>
      <c r="O142" s="228"/>
      <c r="P142" s="228"/>
      <c r="Q142" s="228"/>
      <c r="R142" s="228"/>
      <c r="S142" s="228"/>
      <c r="T142" s="22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0" t="s">
        <v>124</v>
      </c>
      <c r="AU142" s="230" t="s">
        <v>81</v>
      </c>
      <c r="AV142" s="13" t="s">
        <v>81</v>
      </c>
      <c r="AW142" s="13" t="s">
        <v>32</v>
      </c>
      <c r="AX142" s="13" t="s">
        <v>71</v>
      </c>
      <c r="AY142" s="230" t="s">
        <v>114</v>
      </c>
    </row>
    <row r="143" s="14" customFormat="1">
      <c r="A143" s="14"/>
      <c r="B143" s="231"/>
      <c r="C143" s="232"/>
      <c r="D143" s="221" t="s">
        <v>124</v>
      </c>
      <c r="E143" s="233" t="s">
        <v>19</v>
      </c>
      <c r="F143" s="234" t="s">
        <v>128</v>
      </c>
      <c r="G143" s="232"/>
      <c r="H143" s="235">
        <v>4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1" t="s">
        <v>124</v>
      </c>
      <c r="AU143" s="241" t="s">
        <v>81</v>
      </c>
      <c r="AV143" s="14" t="s">
        <v>122</v>
      </c>
      <c r="AW143" s="14" t="s">
        <v>32</v>
      </c>
      <c r="AX143" s="14" t="s">
        <v>79</v>
      </c>
      <c r="AY143" s="241" t="s">
        <v>114</v>
      </c>
    </row>
    <row r="144" s="2" customFormat="1" ht="16.5" customHeight="1">
      <c r="A144" s="40"/>
      <c r="B144" s="41"/>
      <c r="C144" s="206" t="s">
        <v>240</v>
      </c>
      <c r="D144" s="206" t="s">
        <v>117</v>
      </c>
      <c r="E144" s="207" t="s">
        <v>332</v>
      </c>
      <c r="F144" s="208" t="s">
        <v>333</v>
      </c>
      <c r="G144" s="209" t="s">
        <v>334</v>
      </c>
      <c r="H144" s="210">
        <v>40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42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122</v>
      </c>
      <c r="AT144" s="217" t="s">
        <v>117</v>
      </c>
      <c r="AU144" s="217" t="s">
        <v>81</v>
      </c>
      <c r="AY144" s="19" t="s">
        <v>114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79</v>
      </c>
      <c r="BK144" s="218">
        <f>ROUND(I144*H144,2)</f>
        <v>0</v>
      </c>
      <c r="BL144" s="19" t="s">
        <v>122</v>
      </c>
      <c r="BM144" s="217" t="s">
        <v>335</v>
      </c>
    </row>
    <row r="145" s="2" customFormat="1" ht="16.5" customHeight="1">
      <c r="A145" s="40"/>
      <c r="B145" s="41"/>
      <c r="C145" s="206" t="s">
        <v>211</v>
      </c>
      <c r="D145" s="206" t="s">
        <v>117</v>
      </c>
      <c r="E145" s="207" t="s">
        <v>336</v>
      </c>
      <c r="F145" s="208" t="s">
        <v>337</v>
      </c>
      <c r="G145" s="209" t="s">
        <v>139</v>
      </c>
      <c r="H145" s="210">
        <v>0.20000000000000001</v>
      </c>
      <c r="I145" s="211"/>
      <c r="J145" s="212">
        <f>ROUND(I145*H145,2)</f>
        <v>0</v>
      </c>
      <c r="K145" s="208" t="s">
        <v>254</v>
      </c>
      <c r="L145" s="46"/>
      <c r="M145" s="213" t="s">
        <v>19</v>
      </c>
      <c r="N145" s="214" t="s">
        <v>42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122</v>
      </c>
      <c r="AT145" s="217" t="s">
        <v>117</v>
      </c>
      <c r="AU145" s="217" t="s">
        <v>81</v>
      </c>
      <c r="AY145" s="19" t="s">
        <v>114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79</v>
      </c>
      <c r="BK145" s="218">
        <f>ROUND(I145*H145,2)</f>
        <v>0</v>
      </c>
      <c r="BL145" s="19" t="s">
        <v>122</v>
      </c>
      <c r="BM145" s="217" t="s">
        <v>338</v>
      </c>
    </row>
    <row r="146" s="2" customFormat="1">
      <c r="A146" s="40"/>
      <c r="B146" s="41"/>
      <c r="C146" s="42"/>
      <c r="D146" s="269" t="s">
        <v>256</v>
      </c>
      <c r="E146" s="42"/>
      <c r="F146" s="270" t="s">
        <v>339</v>
      </c>
      <c r="G146" s="42"/>
      <c r="H146" s="42"/>
      <c r="I146" s="243"/>
      <c r="J146" s="42"/>
      <c r="K146" s="42"/>
      <c r="L146" s="46"/>
      <c r="M146" s="244"/>
      <c r="N146" s="24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256</v>
      </c>
      <c r="AU146" s="19" t="s">
        <v>81</v>
      </c>
    </row>
    <row r="147" s="13" customFormat="1">
      <c r="A147" s="13"/>
      <c r="B147" s="219"/>
      <c r="C147" s="220"/>
      <c r="D147" s="221" t="s">
        <v>124</v>
      </c>
      <c r="E147" s="222" t="s">
        <v>19</v>
      </c>
      <c r="F147" s="223" t="s">
        <v>340</v>
      </c>
      <c r="G147" s="220"/>
      <c r="H147" s="224">
        <v>0.20000000000000001</v>
      </c>
      <c r="I147" s="225"/>
      <c r="J147" s="220"/>
      <c r="K147" s="220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124</v>
      </c>
      <c r="AU147" s="230" t="s">
        <v>81</v>
      </c>
      <c r="AV147" s="13" t="s">
        <v>81</v>
      </c>
      <c r="AW147" s="13" t="s">
        <v>32</v>
      </c>
      <c r="AX147" s="13" t="s">
        <v>79</v>
      </c>
      <c r="AY147" s="230" t="s">
        <v>114</v>
      </c>
    </row>
    <row r="148" s="12" customFormat="1" ht="22.8" customHeight="1">
      <c r="A148" s="12"/>
      <c r="B148" s="190"/>
      <c r="C148" s="191"/>
      <c r="D148" s="192" t="s">
        <v>70</v>
      </c>
      <c r="E148" s="204" t="s">
        <v>341</v>
      </c>
      <c r="F148" s="204" t="s">
        <v>342</v>
      </c>
      <c r="G148" s="191"/>
      <c r="H148" s="191"/>
      <c r="I148" s="194"/>
      <c r="J148" s="205">
        <f>BK148</f>
        <v>0</v>
      </c>
      <c r="K148" s="191"/>
      <c r="L148" s="196"/>
      <c r="M148" s="197"/>
      <c r="N148" s="198"/>
      <c r="O148" s="198"/>
      <c r="P148" s="199">
        <f>SUM(P149:P161)</f>
        <v>0</v>
      </c>
      <c r="Q148" s="198"/>
      <c r="R148" s="199">
        <f>SUM(R149:R161)</f>
        <v>0</v>
      </c>
      <c r="S148" s="198"/>
      <c r="T148" s="200">
        <f>SUM(T149:T161)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1" t="s">
        <v>79</v>
      </c>
      <c r="AT148" s="202" t="s">
        <v>70</v>
      </c>
      <c r="AU148" s="202" t="s">
        <v>79</v>
      </c>
      <c r="AY148" s="201" t="s">
        <v>114</v>
      </c>
      <c r="BK148" s="203">
        <f>SUM(BK149:BK161)</f>
        <v>0</v>
      </c>
    </row>
    <row r="149" s="2" customFormat="1" ht="21.75" customHeight="1">
      <c r="A149" s="40"/>
      <c r="B149" s="41"/>
      <c r="C149" s="206" t="s">
        <v>220</v>
      </c>
      <c r="D149" s="206" t="s">
        <v>117</v>
      </c>
      <c r="E149" s="207" t="s">
        <v>343</v>
      </c>
      <c r="F149" s="208" t="s">
        <v>344</v>
      </c>
      <c r="G149" s="209" t="s">
        <v>139</v>
      </c>
      <c r="H149" s="210">
        <v>0.20000000000000001</v>
      </c>
      <c r="I149" s="211"/>
      <c r="J149" s="212">
        <f>ROUND(I149*H149,2)</f>
        <v>0</v>
      </c>
      <c r="K149" s="208" t="s">
        <v>254</v>
      </c>
      <c r="L149" s="46"/>
      <c r="M149" s="213" t="s">
        <v>19</v>
      </c>
      <c r="N149" s="214" t="s">
        <v>42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122</v>
      </c>
      <c r="AT149" s="217" t="s">
        <v>117</v>
      </c>
      <c r="AU149" s="217" t="s">
        <v>81</v>
      </c>
      <c r="AY149" s="19" t="s">
        <v>114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79</v>
      </c>
      <c r="BK149" s="218">
        <f>ROUND(I149*H149,2)</f>
        <v>0</v>
      </c>
      <c r="BL149" s="19" t="s">
        <v>122</v>
      </c>
      <c r="BM149" s="217" t="s">
        <v>345</v>
      </c>
    </row>
    <row r="150" s="2" customFormat="1">
      <c r="A150" s="40"/>
      <c r="B150" s="41"/>
      <c r="C150" s="42"/>
      <c r="D150" s="269" t="s">
        <v>256</v>
      </c>
      <c r="E150" s="42"/>
      <c r="F150" s="270" t="s">
        <v>346</v>
      </c>
      <c r="G150" s="42"/>
      <c r="H150" s="42"/>
      <c r="I150" s="243"/>
      <c r="J150" s="42"/>
      <c r="K150" s="42"/>
      <c r="L150" s="46"/>
      <c r="M150" s="244"/>
      <c r="N150" s="24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256</v>
      </c>
      <c r="AU150" s="19" t="s">
        <v>81</v>
      </c>
    </row>
    <row r="151" s="2" customFormat="1" ht="24.15" customHeight="1">
      <c r="A151" s="40"/>
      <c r="B151" s="41"/>
      <c r="C151" s="206" t="s">
        <v>225</v>
      </c>
      <c r="D151" s="206" t="s">
        <v>117</v>
      </c>
      <c r="E151" s="207" t="s">
        <v>347</v>
      </c>
      <c r="F151" s="208" t="s">
        <v>348</v>
      </c>
      <c r="G151" s="209" t="s">
        <v>139</v>
      </c>
      <c r="H151" s="210">
        <v>2</v>
      </c>
      <c r="I151" s="211"/>
      <c r="J151" s="212">
        <f>ROUND(I151*H151,2)</f>
        <v>0</v>
      </c>
      <c r="K151" s="208" t="s">
        <v>254</v>
      </c>
      <c r="L151" s="46"/>
      <c r="M151" s="213" t="s">
        <v>19</v>
      </c>
      <c r="N151" s="214" t="s">
        <v>42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122</v>
      </c>
      <c r="AT151" s="217" t="s">
        <v>117</v>
      </c>
      <c r="AU151" s="217" t="s">
        <v>81</v>
      </c>
      <c r="AY151" s="19" t="s">
        <v>114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79</v>
      </c>
      <c r="BK151" s="218">
        <f>ROUND(I151*H151,2)</f>
        <v>0</v>
      </c>
      <c r="BL151" s="19" t="s">
        <v>122</v>
      </c>
      <c r="BM151" s="217" t="s">
        <v>349</v>
      </c>
    </row>
    <row r="152" s="2" customFormat="1">
      <c r="A152" s="40"/>
      <c r="B152" s="41"/>
      <c r="C152" s="42"/>
      <c r="D152" s="269" t="s">
        <v>256</v>
      </c>
      <c r="E152" s="42"/>
      <c r="F152" s="270" t="s">
        <v>350</v>
      </c>
      <c r="G152" s="42"/>
      <c r="H152" s="42"/>
      <c r="I152" s="243"/>
      <c r="J152" s="42"/>
      <c r="K152" s="42"/>
      <c r="L152" s="46"/>
      <c r="M152" s="244"/>
      <c r="N152" s="24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256</v>
      </c>
      <c r="AU152" s="19" t="s">
        <v>81</v>
      </c>
    </row>
    <row r="153" s="13" customFormat="1">
      <c r="A153" s="13"/>
      <c r="B153" s="219"/>
      <c r="C153" s="220"/>
      <c r="D153" s="221" t="s">
        <v>124</v>
      </c>
      <c r="E153" s="222" t="s">
        <v>19</v>
      </c>
      <c r="F153" s="223" t="s">
        <v>351</v>
      </c>
      <c r="G153" s="220"/>
      <c r="H153" s="224">
        <v>2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0" t="s">
        <v>124</v>
      </c>
      <c r="AU153" s="230" t="s">
        <v>81</v>
      </c>
      <c r="AV153" s="13" t="s">
        <v>81</v>
      </c>
      <c r="AW153" s="13" t="s">
        <v>32</v>
      </c>
      <c r="AX153" s="13" t="s">
        <v>79</v>
      </c>
      <c r="AY153" s="230" t="s">
        <v>114</v>
      </c>
    </row>
    <row r="154" s="2" customFormat="1" ht="24.15" customHeight="1">
      <c r="A154" s="40"/>
      <c r="B154" s="41"/>
      <c r="C154" s="206" t="s">
        <v>231</v>
      </c>
      <c r="D154" s="206" t="s">
        <v>117</v>
      </c>
      <c r="E154" s="207" t="s">
        <v>352</v>
      </c>
      <c r="F154" s="208" t="s">
        <v>353</v>
      </c>
      <c r="G154" s="209" t="s">
        <v>139</v>
      </c>
      <c r="H154" s="210">
        <v>0.20000000000000001</v>
      </c>
      <c r="I154" s="211"/>
      <c r="J154" s="212">
        <f>ROUND(I154*H154,2)</f>
        <v>0</v>
      </c>
      <c r="K154" s="208" t="s">
        <v>254</v>
      </c>
      <c r="L154" s="46"/>
      <c r="M154" s="213" t="s">
        <v>19</v>
      </c>
      <c r="N154" s="214" t="s">
        <v>42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122</v>
      </c>
      <c r="AT154" s="217" t="s">
        <v>117</v>
      </c>
      <c r="AU154" s="217" t="s">
        <v>81</v>
      </c>
      <c r="AY154" s="19" t="s">
        <v>114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79</v>
      </c>
      <c r="BK154" s="218">
        <f>ROUND(I154*H154,2)</f>
        <v>0</v>
      </c>
      <c r="BL154" s="19" t="s">
        <v>122</v>
      </c>
      <c r="BM154" s="217" t="s">
        <v>354</v>
      </c>
    </row>
    <row r="155" s="2" customFormat="1">
      <c r="A155" s="40"/>
      <c r="B155" s="41"/>
      <c r="C155" s="42"/>
      <c r="D155" s="269" t="s">
        <v>256</v>
      </c>
      <c r="E155" s="42"/>
      <c r="F155" s="270" t="s">
        <v>355</v>
      </c>
      <c r="G155" s="42"/>
      <c r="H155" s="42"/>
      <c r="I155" s="243"/>
      <c r="J155" s="42"/>
      <c r="K155" s="42"/>
      <c r="L155" s="46"/>
      <c r="M155" s="244"/>
      <c r="N155" s="24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256</v>
      </c>
      <c r="AU155" s="19" t="s">
        <v>81</v>
      </c>
    </row>
    <row r="156" s="13" customFormat="1">
      <c r="A156" s="13"/>
      <c r="B156" s="219"/>
      <c r="C156" s="220"/>
      <c r="D156" s="221" t="s">
        <v>124</v>
      </c>
      <c r="E156" s="222" t="s">
        <v>19</v>
      </c>
      <c r="F156" s="223" t="s">
        <v>356</v>
      </c>
      <c r="G156" s="220"/>
      <c r="H156" s="224">
        <v>0.20000000000000001</v>
      </c>
      <c r="I156" s="225"/>
      <c r="J156" s="220"/>
      <c r="K156" s="220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124</v>
      </c>
      <c r="AU156" s="230" t="s">
        <v>81</v>
      </c>
      <c r="AV156" s="13" t="s">
        <v>81</v>
      </c>
      <c r="AW156" s="13" t="s">
        <v>32</v>
      </c>
      <c r="AX156" s="13" t="s">
        <v>79</v>
      </c>
      <c r="AY156" s="230" t="s">
        <v>114</v>
      </c>
    </row>
    <row r="157" s="2" customFormat="1" ht="16.5" customHeight="1">
      <c r="A157" s="40"/>
      <c r="B157" s="41"/>
      <c r="C157" s="206" t="s">
        <v>236</v>
      </c>
      <c r="D157" s="206" t="s">
        <v>117</v>
      </c>
      <c r="E157" s="207" t="s">
        <v>357</v>
      </c>
      <c r="F157" s="208" t="s">
        <v>358</v>
      </c>
      <c r="G157" s="209" t="s">
        <v>153</v>
      </c>
      <c r="H157" s="210">
        <v>44</v>
      </c>
      <c r="I157" s="211"/>
      <c r="J157" s="212">
        <f>ROUND(I157*H157,2)</f>
        <v>0</v>
      </c>
      <c r="K157" s="208" t="s">
        <v>254</v>
      </c>
      <c r="L157" s="46"/>
      <c r="M157" s="213" t="s">
        <v>19</v>
      </c>
      <c r="N157" s="214" t="s">
        <v>42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122</v>
      </c>
      <c r="AT157" s="217" t="s">
        <v>117</v>
      </c>
      <c r="AU157" s="217" t="s">
        <v>81</v>
      </c>
      <c r="AY157" s="19" t="s">
        <v>114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79</v>
      </c>
      <c r="BK157" s="218">
        <f>ROUND(I157*H157,2)</f>
        <v>0</v>
      </c>
      <c r="BL157" s="19" t="s">
        <v>122</v>
      </c>
      <c r="BM157" s="217" t="s">
        <v>359</v>
      </c>
    </row>
    <row r="158" s="2" customFormat="1">
      <c r="A158" s="40"/>
      <c r="B158" s="41"/>
      <c r="C158" s="42"/>
      <c r="D158" s="269" t="s">
        <v>256</v>
      </c>
      <c r="E158" s="42"/>
      <c r="F158" s="270" t="s">
        <v>360</v>
      </c>
      <c r="G158" s="42"/>
      <c r="H158" s="42"/>
      <c r="I158" s="243"/>
      <c r="J158" s="42"/>
      <c r="K158" s="42"/>
      <c r="L158" s="46"/>
      <c r="M158" s="244"/>
      <c r="N158" s="24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256</v>
      </c>
      <c r="AU158" s="19" t="s">
        <v>81</v>
      </c>
    </row>
    <row r="159" s="13" customFormat="1">
      <c r="A159" s="13"/>
      <c r="B159" s="219"/>
      <c r="C159" s="220"/>
      <c r="D159" s="221" t="s">
        <v>124</v>
      </c>
      <c r="E159" s="222" t="s">
        <v>19</v>
      </c>
      <c r="F159" s="223" t="s">
        <v>361</v>
      </c>
      <c r="G159" s="220"/>
      <c r="H159" s="224">
        <v>40</v>
      </c>
      <c r="I159" s="225"/>
      <c r="J159" s="220"/>
      <c r="K159" s="220"/>
      <c r="L159" s="226"/>
      <c r="M159" s="227"/>
      <c r="N159" s="228"/>
      <c r="O159" s="228"/>
      <c r="P159" s="228"/>
      <c r="Q159" s="228"/>
      <c r="R159" s="228"/>
      <c r="S159" s="228"/>
      <c r="T159" s="22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0" t="s">
        <v>124</v>
      </c>
      <c r="AU159" s="230" t="s">
        <v>81</v>
      </c>
      <c r="AV159" s="13" t="s">
        <v>81</v>
      </c>
      <c r="AW159" s="13" t="s">
        <v>32</v>
      </c>
      <c r="AX159" s="13" t="s">
        <v>71</v>
      </c>
      <c r="AY159" s="230" t="s">
        <v>114</v>
      </c>
    </row>
    <row r="160" s="13" customFormat="1">
      <c r="A160" s="13"/>
      <c r="B160" s="219"/>
      <c r="C160" s="220"/>
      <c r="D160" s="221" t="s">
        <v>124</v>
      </c>
      <c r="E160" s="222" t="s">
        <v>19</v>
      </c>
      <c r="F160" s="223" t="s">
        <v>362</v>
      </c>
      <c r="G160" s="220"/>
      <c r="H160" s="224">
        <v>4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124</v>
      </c>
      <c r="AU160" s="230" t="s">
        <v>81</v>
      </c>
      <c r="AV160" s="13" t="s">
        <v>81</v>
      </c>
      <c r="AW160" s="13" t="s">
        <v>32</v>
      </c>
      <c r="AX160" s="13" t="s">
        <v>71</v>
      </c>
      <c r="AY160" s="230" t="s">
        <v>114</v>
      </c>
    </row>
    <row r="161" s="14" customFormat="1">
      <c r="A161" s="14"/>
      <c r="B161" s="231"/>
      <c r="C161" s="232"/>
      <c r="D161" s="221" t="s">
        <v>124</v>
      </c>
      <c r="E161" s="233" t="s">
        <v>19</v>
      </c>
      <c r="F161" s="234" t="s">
        <v>128</v>
      </c>
      <c r="G161" s="232"/>
      <c r="H161" s="235">
        <v>44</v>
      </c>
      <c r="I161" s="236"/>
      <c r="J161" s="232"/>
      <c r="K161" s="232"/>
      <c r="L161" s="237"/>
      <c r="M161" s="266"/>
      <c r="N161" s="267"/>
      <c r="O161" s="267"/>
      <c r="P161" s="267"/>
      <c r="Q161" s="267"/>
      <c r="R161" s="267"/>
      <c r="S161" s="267"/>
      <c r="T161" s="26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1" t="s">
        <v>124</v>
      </c>
      <c r="AU161" s="241" t="s">
        <v>81</v>
      </c>
      <c r="AV161" s="14" t="s">
        <v>122</v>
      </c>
      <c r="AW161" s="14" t="s">
        <v>32</v>
      </c>
      <c r="AX161" s="14" t="s">
        <v>79</v>
      </c>
      <c r="AY161" s="241" t="s">
        <v>114</v>
      </c>
    </row>
    <row r="162" s="2" customFormat="1" ht="6.96" customHeight="1">
      <c r="A162" s="40"/>
      <c r="B162" s="61"/>
      <c r="C162" s="62"/>
      <c r="D162" s="62"/>
      <c r="E162" s="62"/>
      <c r="F162" s="62"/>
      <c r="G162" s="62"/>
      <c r="H162" s="62"/>
      <c r="I162" s="62"/>
      <c r="J162" s="62"/>
      <c r="K162" s="62"/>
      <c r="L162" s="46"/>
      <c r="M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</row>
  </sheetData>
  <sheetProtection sheet="1" autoFilter="0" formatColumns="0" formatRows="0" objects="1" scenarios="1" spinCount="100000" saltValue="4BmBL70xMjJgn85VHYVlEL5EEBJJTMlyrER3ul2Wx2pBrVbaGio/ardQLZ0smdZbOXMk7Ii2O6vu/gb16lLm/w==" hashValue="lnU8jWU3NWizX8HuccH+nsl2Hoa7VtZiOJ2hCaS475pYKAYHHU3o3tuvUb1xpsOV898IxvG8ASOmLy4b8Cmzdg==" algorithmName="SHA-512" password="CC35"/>
  <autoFilter ref="C85:K16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421941321"/>
    <hyperlink ref="F93" r:id="rId2" display="https://podminky.urs.cz/item/CS_URS_2024_01/421941521"/>
    <hyperlink ref="F100" r:id="rId3" display="https://podminky.urs.cz/item/CS_URS_2024_01/521273111"/>
    <hyperlink ref="F105" r:id="rId4" display="https://podminky.urs.cz/item/CS_URS_2024_01/521281111"/>
    <hyperlink ref="F111" r:id="rId5" display="https://podminky.urs.cz/item/CS_URS_2024_01/998212111"/>
    <hyperlink ref="F115" r:id="rId6" display="https://podminky.urs.cz/item/CS_URS_2024_01/521271911"/>
    <hyperlink ref="F118" r:id="rId7" display="https://podminky.urs.cz/item/CS_URS_2024_01/521271921"/>
    <hyperlink ref="F122" r:id="rId8" display="https://podminky.urs.cz/item/CS_URS_2024_01/521272215"/>
    <hyperlink ref="F127" r:id="rId9" display="https://podminky.urs.cz/item/CS_URS_2024_01/521273211"/>
    <hyperlink ref="F129" r:id="rId10" display="https://podminky.urs.cz/item/CS_URS_2024_01/521281211"/>
    <hyperlink ref="F132" r:id="rId11" display="https://podminky.urs.cz/item/CS_URS_2024_01/521283221"/>
    <hyperlink ref="F141" r:id="rId12" display="https://podminky.urs.cz/item/CS_URS_2024_01/938905311"/>
    <hyperlink ref="F146" r:id="rId13" display="https://podminky.urs.cz/item/CS_URS_2024_01/997211611"/>
    <hyperlink ref="F150" r:id="rId14" display="https://podminky.urs.cz/item/CS_URS_2024_01/997013501"/>
    <hyperlink ref="F152" r:id="rId15" display="https://podminky.urs.cz/item/CS_URS_2024_01/997013509"/>
    <hyperlink ref="F155" r:id="rId16" display="https://podminky.urs.cz/item/CS_URS_2024_01/997013631"/>
    <hyperlink ref="F158" r:id="rId17" display="https://podminky.urs.cz/item/CS_URS_2024_01/9972116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2302 NOVÝ km 85,556 Baťův kanál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363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6. 6. 2024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ROUND((SUM(BE82:BE95)),  2)</f>
        <v>0</v>
      </c>
      <c r="G33" s="40"/>
      <c r="H33" s="40"/>
      <c r="I33" s="150">
        <v>0.20999999999999999</v>
      </c>
      <c r="J33" s="149">
        <f>ROUND(((SUM(BE82:BE95))*I33),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ROUND((SUM(BF82:BF95)),  2)</f>
        <v>0</v>
      </c>
      <c r="G34" s="40"/>
      <c r="H34" s="40"/>
      <c r="I34" s="150">
        <v>0.12</v>
      </c>
      <c r="J34" s="149">
        <f>ROUND(((SUM(BF82:BF95))*I34),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ROUND((SUM(BG82:BG95)),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ROUND((SUM(BH82:BH95)),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ROUND((SUM(BI82:BI95)),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2302 NOVÝ km 85,556 Baťův kanál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Veselí nad Moravou</v>
      </c>
      <c r="G52" s="42"/>
      <c r="H52" s="42"/>
      <c r="I52" s="34" t="s">
        <v>23</v>
      </c>
      <c r="J52" s="74" t="str">
        <f>IF(J12="","",J12)</f>
        <v>6. 6. 2024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Hutař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364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365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366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99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2302 NOVÝ km 85,556 Baťův kanál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89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03 - VRN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Veselí nad Moravou</v>
      </c>
      <c r="G76" s="42"/>
      <c r="H76" s="42"/>
      <c r="I76" s="34" t="s">
        <v>23</v>
      </c>
      <c r="J76" s="74" t="str">
        <f>IF(J12="","",J12)</f>
        <v>6. 6. 2024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 xml:space="preserve"> </v>
      </c>
      <c r="G78" s="42"/>
      <c r="H78" s="42"/>
      <c r="I78" s="34" t="s">
        <v>31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33</v>
      </c>
      <c r="J79" s="38" t="str">
        <f>E24</f>
        <v>Hutař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100</v>
      </c>
      <c r="D81" s="182" t="s">
        <v>56</v>
      </c>
      <c r="E81" s="182" t="s">
        <v>52</v>
      </c>
      <c r="F81" s="182" t="s">
        <v>53</v>
      </c>
      <c r="G81" s="182" t="s">
        <v>101</v>
      </c>
      <c r="H81" s="182" t="s">
        <v>102</v>
      </c>
      <c r="I81" s="182" t="s">
        <v>103</v>
      </c>
      <c r="J81" s="182" t="s">
        <v>93</v>
      </c>
      <c r="K81" s="183" t="s">
        <v>104</v>
      </c>
      <c r="L81" s="184"/>
      <c r="M81" s="94" t="s">
        <v>19</v>
      </c>
      <c r="N81" s="95" t="s">
        <v>41</v>
      </c>
      <c r="O81" s="95" t="s">
        <v>105</v>
      </c>
      <c r="P81" s="95" t="s">
        <v>106</v>
      </c>
      <c r="Q81" s="95" t="s">
        <v>107</v>
      </c>
      <c r="R81" s="95" t="s">
        <v>108</v>
      </c>
      <c r="S81" s="95" t="s">
        <v>109</v>
      </c>
      <c r="T81" s="96" t="s">
        <v>110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111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70</v>
      </c>
      <c r="AU82" s="19" t="s">
        <v>94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70</v>
      </c>
      <c r="E83" s="193" t="s">
        <v>86</v>
      </c>
      <c r="F83" s="193" t="s">
        <v>367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P84+P93</f>
        <v>0</v>
      </c>
      <c r="Q83" s="198"/>
      <c r="R83" s="199">
        <f>R84+R93</f>
        <v>0</v>
      </c>
      <c r="S83" s="198"/>
      <c r="T83" s="200">
        <f>T84+T93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115</v>
      </c>
      <c r="AT83" s="202" t="s">
        <v>70</v>
      </c>
      <c r="AU83" s="202" t="s">
        <v>71</v>
      </c>
      <c r="AY83" s="201" t="s">
        <v>114</v>
      </c>
      <c r="BK83" s="203">
        <f>BK84+BK93</f>
        <v>0</v>
      </c>
    </row>
    <row r="84" s="12" customFormat="1" ht="22.8" customHeight="1">
      <c r="A84" s="12"/>
      <c r="B84" s="190"/>
      <c r="C84" s="191"/>
      <c r="D84" s="192" t="s">
        <v>70</v>
      </c>
      <c r="E84" s="204" t="s">
        <v>368</v>
      </c>
      <c r="F84" s="204" t="s">
        <v>369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SUM(P85:P92)</f>
        <v>0</v>
      </c>
      <c r="Q84" s="198"/>
      <c r="R84" s="199">
        <f>SUM(R85:R92)</f>
        <v>0</v>
      </c>
      <c r="S84" s="198"/>
      <c r="T84" s="200">
        <f>SUM(T85:T92)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115</v>
      </c>
      <c r="AT84" s="202" t="s">
        <v>70</v>
      </c>
      <c r="AU84" s="202" t="s">
        <v>79</v>
      </c>
      <c r="AY84" s="201" t="s">
        <v>114</v>
      </c>
      <c r="BK84" s="203">
        <f>SUM(BK85:BK92)</f>
        <v>0</v>
      </c>
    </row>
    <row r="85" s="2" customFormat="1" ht="16.5" customHeight="1">
      <c r="A85" s="40"/>
      <c r="B85" s="41"/>
      <c r="C85" s="206" t="s">
        <v>79</v>
      </c>
      <c r="D85" s="206" t="s">
        <v>117</v>
      </c>
      <c r="E85" s="207" t="s">
        <v>370</v>
      </c>
      <c r="F85" s="208" t="s">
        <v>371</v>
      </c>
      <c r="G85" s="209" t="s">
        <v>372</v>
      </c>
      <c r="H85" s="210">
        <v>1</v>
      </c>
      <c r="I85" s="211"/>
      <c r="J85" s="212">
        <f>ROUND(I85*H85,2)</f>
        <v>0</v>
      </c>
      <c r="K85" s="208" t="s">
        <v>254</v>
      </c>
      <c r="L85" s="46"/>
      <c r="M85" s="213" t="s">
        <v>19</v>
      </c>
      <c r="N85" s="214" t="s">
        <v>42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373</v>
      </c>
      <c r="AT85" s="217" t="s">
        <v>117</v>
      </c>
      <c r="AU85" s="217" t="s">
        <v>81</v>
      </c>
      <c r="AY85" s="19" t="s">
        <v>114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79</v>
      </c>
      <c r="BK85" s="218">
        <f>ROUND(I85*H85,2)</f>
        <v>0</v>
      </c>
      <c r="BL85" s="19" t="s">
        <v>373</v>
      </c>
      <c r="BM85" s="217" t="s">
        <v>374</v>
      </c>
    </row>
    <row r="86" s="2" customFormat="1">
      <c r="A86" s="40"/>
      <c r="B86" s="41"/>
      <c r="C86" s="42"/>
      <c r="D86" s="269" t="s">
        <v>256</v>
      </c>
      <c r="E86" s="42"/>
      <c r="F86" s="270" t="s">
        <v>375</v>
      </c>
      <c r="G86" s="42"/>
      <c r="H86" s="42"/>
      <c r="I86" s="243"/>
      <c r="J86" s="42"/>
      <c r="K86" s="42"/>
      <c r="L86" s="46"/>
      <c r="M86" s="244"/>
      <c r="N86" s="24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256</v>
      </c>
      <c r="AU86" s="19" t="s">
        <v>81</v>
      </c>
    </row>
    <row r="87" s="2" customFormat="1" ht="16.5" customHeight="1">
      <c r="A87" s="40"/>
      <c r="B87" s="41"/>
      <c r="C87" s="206" t="s">
        <v>81</v>
      </c>
      <c r="D87" s="206" t="s">
        <v>117</v>
      </c>
      <c r="E87" s="207" t="s">
        <v>376</v>
      </c>
      <c r="F87" s="208" t="s">
        <v>377</v>
      </c>
      <c r="G87" s="209" t="s">
        <v>378</v>
      </c>
      <c r="H87" s="210">
        <v>1</v>
      </c>
      <c r="I87" s="211"/>
      <c r="J87" s="212">
        <f>ROUND(I87*H87,2)</f>
        <v>0</v>
      </c>
      <c r="K87" s="208" t="s">
        <v>254</v>
      </c>
      <c r="L87" s="46"/>
      <c r="M87" s="213" t="s">
        <v>19</v>
      </c>
      <c r="N87" s="214" t="s">
        <v>42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373</v>
      </c>
      <c r="AT87" s="217" t="s">
        <v>117</v>
      </c>
      <c r="AU87" s="217" t="s">
        <v>81</v>
      </c>
      <c r="AY87" s="19" t="s">
        <v>114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79</v>
      </c>
      <c r="BK87" s="218">
        <f>ROUND(I87*H87,2)</f>
        <v>0</v>
      </c>
      <c r="BL87" s="19" t="s">
        <v>373</v>
      </c>
      <c r="BM87" s="217" t="s">
        <v>379</v>
      </c>
    </row>
    <row r="88" s="2" customFormat="1">
      <c r="A88" s="40"/>
      <c r="B88" s="41"/>
      <c r="C88" s="42"/>
      <c r="D88" s="269" t="s">
        <v>256</v>
      </c>
      <c r="E88" s="42"/>
      <c r="F88" s="270" t="s">
        <v>380</v>
      </c>
      <c r="G88" s="42"/>
      <c r="H88" s="42"/>
      <c r="I88" s="243"/>
      <c r="J88" s="42"/>
      <c r="K88" s="42"/>
      <c r="L88" s="46"/>
      <c r="M88" s="244"/>
      <c r="N88" s="24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256</v>
      </c>
      <c r="AU88" s="19" t="s">
        <v>81</v>
      </c>
    </row>
    <row r="89" s="2" customFormat="1" ht="16.5" customHeight="1">
      <c r="A89" s="40"/>
      <c r="B89" s="41"/>
      <c r="C89" s="206" t="s">
        <v>135</v>
      </c>
      <c r="D89" s="206" t="s">
        <v>117</v>
      </c>
      <c r="E89" s="207" t="s">
        <v>381</v>
      </c>
      <c r="F89" s="208" t="s">
        <v>382</v>
      </c>
      <c r="G89" s="209" t="s">
        <v>378</v>
      </c>
      <c r="H89" s="210">
        <v>1</v>
      </c>
      <c r="I89" s="211"/>
      <c r="J89" s="212">
        <f>ROUND(I89*H89,2)</f>
        <v>0</v>
      </c>
      <c r="K89" s="208" t="s">
        <v>254</v>
      </c>
      <c r="L89" s="46"/>
      <c r="M89" s="213" t="s">
        <v>19</v>
      </c>
      <c r="N89" s="214" t="s">
        <v>42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373</v>
      </c>
      <c r="AT89" s="217" t="s">
        <v>117</v>
      </c>
      <c r="AU89" s="217" t="s">
        <v>81</v>
      </c>
      <c r="AY89" s="19" t="s">
        <v>114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79</v>
      </c>
      <c r="BK89" s="218">
        <f>ROUND(I89*H89,2)</f>
        <v>0</v>
      </c>
      <c r="BL89" s="19" t="s">
        <v>373</v>
      </c>
      <c r="BM89" s="217" t="s">
        <v>383</v>
      </c>
    </row>
    <row r="90" s="2" customFormat="1">
      <c r="A90" s="40"/>
      <c r="B90" s="41"/>
      <c r="C90" s="42"/>
      <c r="D90" s="269" t="s">
        <v>256</v>
      </c>
      <c r="E90" s="42"/>
      <c r="F90" s="270" t="s">
        <v>384</v>
      </c>
      <c r="G90" s="42"/>
      <c r="H90" s="42"/>
      <c r="I90" s="243"/>
      <c r="J90" s="42"/>
      <c r="K90" s="42"/>
      <c r="L90" s="46"/>
      <c r="M90" s="244"/>
      <c r="N90" s="24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256</v>
      </c>
      <c r="AU90" s="19" t="s">
        <v>81</v>
      </c>
    </row>
    <row r="91" s="2" customFormat="1" ht="16.5" customHeight="1">
      <c r="A91" s="40"/>
      <c r="B91" s="41"/>
      <c r="C91" s="206" t="s">
        <v>122</v>
      </c>
      <c r="D91" s="206" t="s">
        <v>117</v>
      </c>
      <c r="E91" s="207" t="s">
        <v>385</v>
      </c>
      <c r="F91" s="208" t="s">
        <v>386</v>
      </c>
      <c r="G91" s="209" t="s">
        <v>372</v>
      </c>
      <c r="H91" s="210">
        <v>1</v>
      </c>
      <c r="I91" s="211"/>
      <c r="J91" s="212">
        <f>ROUND(I91*H91,2)</f>
        <v>0</v>
      </c>
      <c r="K91" s="208" t="s">
        <v>254</v>
      </c>
      <c r="L91" s="46"/>
      <c r="M91" s="213" t="s">
        <v>19</v>
      </c>
      <c r="N91" s="214" t="s">
        <v>42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373</v>
      </c>
      <c r="AT91" s="217" t="s">
        <v>117</v>
      </c>
      <c r="AU91" s="217" t="s">
        <v>81</v>
      </c>
      <c r="AY91" s="19" t="s">
        <v>114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79</v>
      </c>
      <c r="BK91" s="218">
        <f>ROUND(I91*H91,2)</f>
        <v>0</v>
      </c>
      <c r="BL91" s="19" t="s">
        <v>373</v>
      </c>
      <c r="BM91" s="217" t="s">
        <v>387</v>
      </c>
    </row>
    <row r="92" s="2" customFormat="1">
      <c r="A92" s="40"/>
      <c r="B92" s="41"/>
      <c r="C92" s="42"/>
      <c r="D92" s="269" t="s">
        <v>256</v>
      </c>
      <c r="E92" s="42"/>
      <c r="F92" s="270" t="s">
        <v>388</v>
      </c>
      <c r="G92" s="42"/>
      <c r="H92" s="42"/>
      <c r="I92" s="243"/>
      <c r="J92" s="42"/>
      <c r="K92" s="42"/>
      <c r="L92" s="46"/>
      <c r="M92" s="244"/>
      <c r="N92" s="24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256</v>
      </c>
      <c r="AU92" s="19" t="s">
        <v>81</v>
      </c>
    </row>
    <row r="93" s="12" customFormat="1" ht="22.8" customHeight="1">
      <c r="A93" s="12"/>
      <c r="B93" s="190"/>
      <c r="C93" s="191"/>
      <c r="D93" s="192" t="s">
        <v>70</v>
      </c>
      <c r="E93" s="204" t="s">
        <v>389</v>
      </c>
      <c r="F93" s="204" t="s">
        <v>390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SUM(P94:P95)</f>
        <v>0</v>
      </c>
      <c r="Q93" s="198"/>
      <c r="R93" s="199">
        <f>SUM(R94:R95)</f>
        <v>0</v>
      </c>
      <c r="S93" s="198"/>
      <c r="T93" s="200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115</v>
      </c>
      <c r="AT93" s="202" t="s">
        <v>70</v>
      </c>
      <c r="AU93" s="202" t="s">
        <v>79</v>
      </c>
      <c r="AY93" s="201" t="s">
        <v>114</v>
      </c>
      <c r="BK93" s="203">
        <f>SUM(BK94:BK95)</f>
        <v>0</v>
      </c>
    </row>
    <row r="94" s="2" customFormat="1" ht="16.5" customHeight="1">
      <c r="A94" s="40"/>
      <c r="B94" s="41"/>
      <c r="C94" s="206" t="s">
        <v>115</v>
      </c>
      <c r="D94" s="206" t="s">
        <v>117</v>
      </c>
      <c r="E94" s="207" t="s">
        <v>391</v>
      </c>
      <c r="F94" s="208" t="s">
        <v>390</v>
      </c>
      <c r="G94" s="209" t="s">
        <v>392</v>
      </c>
      <c r="H94" s="210">
        <v>1</v>
      </c>
      <c r="I94" s="211"/>
      <c r="J94" s="212">
        <f>ROUND(I94*H94,2)</f>
        <v>0</v>
      </c>
      <c r="K94" s="208" t="s">
        <v>254</v>
      </c>
      <c r="L94" s="46"/>
      <c r="M94" s="213" t="s">
        <v>19</v>
      </c>
      <c r="N94" s="214" t="s">
        <v>42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373</v>
      </c>
      <c r="AT94" s="217" t="s">
        <v>117</v>
      </c>
      <c r="AU94" s="217" t="s">
        <v>81</v>
      </c>
      <c r="AY94" s="19" t="s">
        <v>114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79</v>
      </c>
      <c r="BK94" s="218">
        <f>ROUND(I94*H94,2)</f>
        <v>0</v>
      </c>
      <c r="BL94" s="19" t="s">
        <v>373</v>
      </c>
      <c r="BM94" s="217" t="s">
        <v>393</v>
      </c>
    </row>
    <row r="95" s="2" customFormat="1">
      <c r="A95" s="40"/>
      <c r="B95" s="41"/>
      <c r="C95" s="42"/>
      <c r="D95" s="269" t="s">
        <v>256</v>
      </c>
      <c r="E95" s="42"/>
      <c r="F95" s="270" t="s">
        <v>394</v>
      </c>
      <c r="G95" s="42"/>
      <c r="H95" s="42"/>
      <c r="I95" s="243"/>
      <c r="J95" s="42"/>
      <c r="K95" s="42"/>
      <c r="L95" s="46"/>
      <c r="M95" s="271"/>
      <c r="N95" s="272"/>
      <c r="O95" s="273"/>
      <c r="P95" s="273"/>
      <c r="Q95" s="273"/>
      <c r="R95" s="273"/>
      <c r="S95" s="273"/>
      <c r="T95" s="274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256</v>
      </c>
      <c r="AU95" s="19" t="s">
        <v>81</v>
      </c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9MSYO8AfdGoy2Mg1WM2CTcjtKWZpstNAd5/F6LPHS5wBTRKsCcsLJ8Qvn43k1tEd50+/hJ8x9fAEUVw8EuH6Cg==" hashValue="3NABS0pv1g9iTNqmeUyUVn0sdK+V9pclbJvOyWLBNeTIsiH+1OTYbXbsOdscAKXrAb4zBzRvdfP+rGOKIvmjTQ==" algorithmName="SHA-512" password="CC35"/>
  <autoFilter ref="C81:K9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012002000"/>
    <hyperlink ref="F88" r:id="rId2" display="https://podminky.urs.cz/item/CS_URS_2024_01/012103000"/>
    <hyperlink ref="F90" r:id="rId3" display="https://podminky.urs.cz/item/CS_URS_2024_01/012203000"/>
    <hyperlink ref="F92" r:id="rId4" display="https://podminky.urs.cz/item/CS_URS_2024_01/013254000"/>
    <hyperlink ref="F95" r:id="rId5" display="https://podminky.urs.cz/item/CS_URS_2024_01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395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396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397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398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399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400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401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402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403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404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405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78</v>
      </c>
      <c r="F18" s="286" t="s">
        <v>406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407</v>
      </c>
      <c r="F19" s="286" t="s">
        <v>408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409</v>
      </c>
      <c r="F20" s="286" t="s">
        <v>410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411</v>
      </c>
      <c r="F21" s="286" t="s">
        <v>412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209</v>
      </c>
      <c r="F22" s="286" t="s">
        <v>210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413</v>
      </c>
      <c r="F23" s="286" t="s">
        <v>414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415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416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417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418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419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420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421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422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423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100</v>
      </c>
      <c r="F36" s="286"/>
      <c r="G36" s="286" t="s">
        <v>424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425</v>
      </c>
      <c r="F37" s="286"/>
      <c r="G37" s="286" t="s">
        <v>426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52</v>
      </c>
      <c r="F38" s="286"/>
      <c r="G38" s="286" t="s">
        <v>427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53</v>
      </c>
      <c r="F39" s="286"/>
      <c r="G39" s="286" t="s">
        <v>428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101</v>
      </c>
      <c r="F40" s="286"/>
      <c r="G40" s="286" t="s">
        <v>429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102</v>
      </c>
      <c r="F41" s="286"/>
      <c r="G41" s="286" t="s">
        <v>430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431</v>
      </c>
      <c r="F42" s="286"/>
      <c r="G42" s="286" t="s">
        <v>432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433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434</v>
      </c>
      <c r="F44" s="286"/>
      <c r="G44" s="286" t="s">
        <v>435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104</v>
      </c>
      <c r="F45" s="286"/>
      <c r="G45" s="286" t="s">
        <v>436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437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438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439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440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441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442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443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444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445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446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447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448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449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450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451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452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453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454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455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456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457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458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459</v>
      </c>
      <c r="D76" s="304"/>
      <c r="E76" s="304"/>
      <c r="F76" s="304" t="s">
        <v>460</v>
      </c>
      <c r="G76" s="305"/>
      <c r="H76" s="304" t="s">
        <v>53</v>
      </c>
      <c r="I76" s="304" t="s">
        <v>56</v>
      </c>
      <c r="J76" s="304" t="s">
        <v>461</v>
      </c>
      <c r="K76" s="303"/>
    </row>
    <row r="77" s="1" customFormat="1" ht="17.25" customHeight="1">
      <c r="B77" s="301"/>
      <c r="C77" s="306" t="s">
        <v>462</v>
      </c>
      <c r="D77" s="306"/>
      <c r="E77" s="306"/>
      <c r="F77" s="307" t="s">
        <v>463</v>
      </c>
      <c r="G77" s="308"/>
      <c r="H77" s="306"/>
      <c r="I77" s="306"/>
      <c r="J77" s="306" t="s">
        <v>464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52</v>
      </c>
      <c r="D79" s="311"/>
      <c r="E79" s="311"/>
      <c r="F79" s="312" t="s">
        <v>465</v>
      </c>
      <c r="G79" s="313"/>
      <c r="H79" s="289" t="s">
        <v>466</v>
      </c>
      <c r="I79" s="289" t="s">
        <v>467</v>
      </c>
      <c r="J79" s="289">
        <v>20</v>
      </c>
      <c r="K79" s="303"/>
    </row>
    <row r="80" s="1" customFormat="1" ht="15" customHeight="1">
      <c r="B80" s="301"/>
      <c r="C80" s="289" t="s">
        <v>468</v>
      </c>
      <c r="D80" s="289"/>
      <c r="E80" s="289"/>
      <c r="F80" s="312" t="s">
        <v>465</v>
      </c>
      <c r="G80" s="313"/>
      <c r="H80" s="289" t="s">
        <v>469</v>
      </c>
      <c r="I80" s="289" t="s">
        <v>467</v>
      </c>
      <c r="J80" s="289">
        <v>120</v>
      </c>
      <c r="K80" s="303"/>
    </row>
    <row r="81" s="1" customFormat="1" ht="15" customHeight="1">
      <c r="B81" s="314"/>
      <c r="C81" s="289" t="s">
        <v>470</v>
      </c>
      <c r="D81" s="289"/>
      <c r="E81" s="289"/>
      <c r="F81" s="312" t="s">
        <v>471</v>
      </c>
      <c r="G81" s="313"/>
      <c r="H81" s="289" t="s">
        <v>472</v>
      </c>
      <c r="I81" s="289" t="s">
        <v>467</v>
      </c>
      <c r="J81" s="289">
        <v>50</v>
      </c>
      <c r="K81" s="303"/>
    </row>
    <row r="82" s="1" customFormat="1" ht="15" customHeight="1">
      <c r="B82" s="314"/>
      <c r="C82" s="289" t="s">
        <v>473</v>
      </c>
      <c r="D82" s="289"/>
      <c r="E82" s="289"/>
      <c r="F82" s="312" t="s">
        <v>465</v>
      </c>
      <c r="G82" s="313"/>
      <c r="H82" s="289" t="s">
        <v>474</v>
      </c>
      <c r="I82" s="289" t="s">
        <v>475</v>
      </c>
      <c r="J82" s="289"/>
      <c r="K82" s="303"/>
    </row>
    <row r="83" s="1" customFormat="1" ht="15" customHeight="1">
      <c r="B83" s="314"/>
      <c r="C83" s="315" t="s">
        <v>476</v>
      </c>
      <c r="D83" s="315"/>
      <c r="E83" s="315"/>
      <c r="F83" s="316" t="s">
        <v>471</v>
      </c>
      <c r="G83" s="315"/>
      <c r="H83" s="315" t="s">
        <v>477</v>
      </c>
      <c r="I83" s="315" t="s">
        <v>467</v>
      </c>
      <c r="J83" s="315">
        <v>15</v>
      </c>
      <c r="K83" s="303"/>
    </row>
    <row r="84" s="1" customFormat="1" ht="15" customHeight="1">
      <c r="B84" s="314"/>
      <c r="C84" s="315" t="s">
        <v>478</v>
      </c>
      <c r="D84" s="315"/>
      <c r="E84" s="315"/>
      <c r="F84" s="316" t="s">
        <v>471</v>
      </c>
      <c r="G84" s="315"/>
      <c r="H84" s="315" t="s">
        <v>479</v>
      </c>
      <c r="I84" s="315" t="s">
        <v>467</v>
      </c>
      <c r="J84" s="315">
        <v>15</v>
      </c>
      <c r="K84" s="303"/>
    </row>
    <row r="85" s="1" customFormat="1" ht="15" customHeight="1">
      <c r="B85" s="314"/>
      <c r="C85" s="315" t="s">
        <v>480</v>
      </c>
      <c r="D85" s="315"/>
      <c r="E85" s="315"/>
      <c r="F85" s="316" t="s">
        <v>471</v>
      </c>
      <c r="G85" s="315"/>
      <c r="H85" s="315" t="s">
        <v>481</v>
      </c>
      <c r="I85" s="315" t="s">
        <v>467</v>
      </c>
      <c r="J85" s="315">
        <v>20</v>
      </c>
      <c r="K85" s="303"/>
    </row>
    <row r="86" s="1" customFormat="1" ht="15" customHeight="1">
      <c r="B86" s="314"/>
      <c r="C86" s="315" t="s">
        <v>482</v>
      </c>
      <c r="D86" s="315"/>
      <c r="E86" s="315"/>
      <c r="F86" s="316" t="s">
        <v>471</v>
      </c>
      <c r="G86" s="315"/>
      <c r="H86" s="315" t="s">
        <v>483</v>
      </c>
      <c r="I86" s="315" t="s">
        <v>467</v>
      </c>
      <c r="J86" s="315">
        <v>20</v>
      </c>
      <c r="K86" s="303"/>
    </row>
    <row r="87" s="1" customFormat="1" ht="15" customHeight="1">
      <c r="B87" s="314"/>
      <c r="C87" s="289" t="s">
        <v>484</v>
      </c>
      <c r="D87" s="289"/>
      <c r="E87" s="289"/>
      <c r="F87" s="312" t="s">
        <v>471</v>
      </c>
      <c r="G87" s="313"/>
      <c r="H87" s="289" t="s">
        <v>485</v>
      </c>
      <c r="I87" s="289" t="s">
        <v>467</v>
      </c>
      <c r="J87" s="289">
        <v>50</v>
      </c>
      <c r="K87" s="303"/>
    </row>
    <row r="88" s="1" customFormat="1" ht="15" customHeight="1">
      <c r="B88" s="314"/>
      <c r="C88" s="289" t="s">
        <v>486</v>
      </c>
      <c r="D88" s="289"/>
      <c r="E88" s="289"/>
      <c r="F88" s="312" t="s">
        <v>471</v>
      </c>
      <c r="G88" s="313"/>
      <c r="H88" s="289" t="s">
        <v>487</v>
      </c>
      <c r="I88" s="289" t="s">
        <v>467</v>
      </c>
      <c r="J88" s="289">
        <v>20</v>
      </c>
      <c r="K88" s="303"/>
    </row>
    <row r="89" s="1" customFormat="1" ht="15" customHeight="1">
      <c r="B89" s="314"/>
      <c r="C89" s="289" t="s">
        <v>488</v>
      </c>
      <c r="D89" s="289"/>
      <c r="E89" s="289"/>
      <c r="F89" s="312" t="s">
        <v>471</v>
      </c>
      <c r="G89" s="313"/>
      <c r="H89" s="289" t="s">
        <v>489</v>
      </c>
      <c r="I89" s="289" t="s">
        <v>467</v>
      </c>
      <c r="J89" s="289">
        <v>20</v>
      </c>
      <c r="K89" s="303"/>
    </row>
    <row r="90" s="1" customFormat="1" ht="15" customHeight="1">
      <c r="B90" s="314"/>
      <c r="C90" s="289" t="s">
        <v>490</v>
      </c>
      <c r="D90" s="289"/>
      <c r="E90" s="289"/>
      <c r="F90" s="312" t="s">
        <v>471</v>
      </c>
      <c r="G90" s="313"/>
      <c r="H90" s="289" t="s">
        <v>491</v>
      </c>
      <c r="I90" s="289" t="s">
        <v>467</v>
      </c>
      <c r="J90" s="289">
        <v>50</v>
      </c>
      <c r="K90" s="303"/>
    </row>
    <row r="91" s="1" customFormat="1" ht="15" customHeight="1">
      <c r="B91" s="314"/>
      <c r="C91" s="289" t="s">
        <v>492</v>
      </c>
      <c r="D91" s="289"/>
      <c r="E91" s="289"/>
      <c r="F91" s="312" t="s">
        <v>471</v>
      </c>
      <c r="G91" s="313"/>
      <c r="H91" s="289" t="s">
        <v>492</v>
      </c>
      <c r="I91" s="289" t="s">
        <v>467</v>
      </c>
      <c r="J91" s="289">
        <v>50</v>
      </c>
      <c r="K91" s="303"/>
    </row>
    <row r="92" s="1" customFormat="1" ht="15" customHeight="1">
      <c r="B92" s="314"/>
      <c r="C92" s="289" t="s">
        <v>493</v>
      </c>
      <c r="D92" s="289"/>
      <c r="E92" s="289"/>
      <c r="F92" s="312" t="s">
        <v>471</v>
      </c>
      <c r="G92" s="313"/>
      <c r="H92" s="289" t="s">
        <v>494</v>
      </c>
      <c r="I92" s="289" t="s">
        <v>467</v>
      </c>
      <c r="J92" s="289">
        <v>255</v>
      </c>
      <c r="K92" s="303"/>
    </row>
    <row r="93" s="1" customFormat="1" ht="15" customHeight="1">
      <c r="B93" s="314"/>
      <c r="C93" s="289" t="s">
        <v>495</v>
      </c>
      <c r="D93" s="289"/>
      <c r="E93" s="289"/>
      <c r="F93" s="312" t="s">
        <v>465</v>
      </c>
      <c r="G93" s="313"/>
      <c r="H93" s="289" t="s">
        <v>496</v>
      </c>
      <c r="I93" s="289" t="s">
        <v>497</v>
      </c>
      <c r="J93" s="289"/>
      <c r="K93" s="303"/>
    </row>
    <row r="94" s="1" customFormat="1" ht="15" customHeight="1">
      <c r="B94" s="314"/>
      <c r="C94" s="289" t="s">
        <v>498</v>
      </c>
      <c r="D94" s="289"/>
      <c r="E94" s="289"/>
      <c r="F94" s="312" t="s">
        <v>465</v>
      </c>
      <c r="G94" s="313"/>
      <c r="H94" s="289" t="s">
        <v>499</v>
      </c>
      <c r="I94" s="289" t="s">
        <v>500</v>
      </c>
      <c r="J94" s="289"/>
      <c r="K94" s="303"/>
    </row>
    <row r="95" s="1" customFormat="1" ht="15" customHeight="1">
      <c r="B95" s="314"/>
      <c r="C95" s="289" t="s">
        <v>501</v>
      </c>
      <c r="D95" s="289"/>
      <c r="E95" s="289"/>
      <c r="F95" s="312" t="s">
        <v>465</v>
      </c>
      <c r="G95" s="313"/>
      <c r="H95" s="289" t="s">
        <v>501</v>
      </c>
      <c r="I95" s="289" t="s">
        <v>500</v>
      </c>
      <c r="J95" s="289"/>
      <c r="K95" s="303"/>
    </row>
    <row r="96" s="1" customFormat="1" ht="15" customHeight="1">
      <c r="B96" s="314"/>
      <c r="C96" s="289" t="s">
        <v>37</v>
      </c>
      <c r="D96" s="289"/>
      <c r="E96" s="289"/>
      <c r="F96" s="312" t="s">
        <v>465</v>
      </c>
      <c r="G96" s="313"/>
      <c r="H96" s="289" t="s">
        <v>502</v>
      </c>
      <c r="I96" s="289" t="s">
        <v>500</v>
      </c>
      <c r="J96" s="289"/>
      <c r="K96" s="303"/>
    </row>
    <row r="97" s="1" customFormat="1" ht="15" customHeight="1">
      <c r="B97" s="314"/>
      <c r="C97" s="289" t="s">
        <v>47</v>
      </c>
      <c r="D97" s="289"/>
      <c r="E97" s="289"/>
      <c r="F97" s="312" t="s">
        <v>465</v>
      </c>
      <c r="G97" s="313"/>
      <c r="H97" s="289" t="s">
        <v>503</v>
      </c>
      <c r="I97" s="289" t="s">
        <v>500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504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459</v>
      </c>
      <c r="D103" s="304"/>
      <c r="E103" s="304"/>
      <c r="F103" s="304" t="s">
        <v>460</v>
      </c>
      <c r="G103" s="305"/>
      <c r="H103" s="304" t="s">
        <v>53</v>
      </c>
      <c r="I103" s="304" t="s">
        <v>56</v>
      </c>
      <c r="J103" s="304" t="s">
        <v>461</v>
      </c>
      <c r="K103" s="303"/>
    </row>
    <row r="104" s="1" customFormat="1" ht="17.25" customHeight="1">
      <c r="B104" s="301"/>
      <c r="C104" s="306" t="s">
        <v>462</v>
      </c>
      <c r="D104" s="306"/>
      <c r="E104" s="306"/>
      <c r="F104" s="307" t="s">
        <v>463</v>
      </c>
      <c r="G104" s="308"/>
      <c r="H104" s="306"/>
      <c r="I104" s="306"/>
      <c r="J104" s="306" t="s">
        <v>464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52</v>
      </c>
      <c r="D106" s="311"/>
      <c r="E106" s="311"/>
      <c r="F106" s="312" t="s">
        <v>465</v>
      </c>
      <c r="G106" s="289"/>
      <c r="H106" s="289" t="s">
        <v>505</v>
      </c>
      <c r="I106" s="289" t="s">
        <v>467</v>
      </c>
      <c r="J106" s="289">
        <v>20</v>
      </c>
      <c r="K106" s="303"/>
    </row>
    <row r="107" s="1" customFormat="1" ht="15" customHeight="1">
      <c r="B107" s="301"/>
      <c r="C107" s="289" t="s">
        <v>468</v>
      </c>
      <c r="D107" s="289"/>
      <c r="E107" s="289"/>
      <c r="F107" s="312" t="s">
        <v>465</v>
      </c>
      <c r="G107" s="289"/>
      <c r="H107" s="289" t="s">
        <v>505</v>
      </c>
      <c r="I107" s="289" t="s">
        <v>467</v>
      </c>
      <c r="J107" s="289">
        <v>120</v>
      </c>
      <c r="K107" s="303"/>
    </row>
    <row r="108" s="1" customFormat="1" ht="15" customHeight="1">
      <c r="B108" s="314"/>
      <c r="C108" s="289" t="s">
        <v>470</v>
      </c>
      <c r="D108" s="289"/>
      <c r="E108" s="289"/>
      <c r="F108" s="312" t="s">
        <v>471</v>
      </c>
      <c r="G108" s="289"/>
      <c r="H108" s="289" t="s">
        <v>505</v>
      </c>
      <c r="I108" s="289" t="s">
        <v>467</v>
      </c>
      <c r="J108" s="289">
        <v>50</v>
      </c>
      <c r="K108" s="303"/>
    </row>
    <row r="109" s="1" customFormat="1" ht="15" customHeight="1">
      <c r="B109" s="314"/>
      <c r="C109" s="289" t="s">
        <v>473</v>
      </c>
      <c r="D109" s="289"/>
      <c r="E109" s="289"/>
      <c r="F109" s="312" t="s">
        <v>465</v>
      </c>
      <c r="G109" s="289"/>
      <c r="H109" s="289" t="s">
        <v>505</v>
      </c>
      <c r="I109" s="289" t="s">
        <v>475</v>
      </c>
      <c r="J109" s="289"/>
      <c r="K109" s="303"/>
    </row>
    <row r="110" s="1" customFormat="1" ht="15" customHeight="1">
      <c r="B110" s="314"/>
      <c r="C110" s="289" t="s">
        <v>484</v>
      </c>
      <c r="D110" s="289"/>
      <c r="E110" s="289"/>
      <c r="F110" s="312" t="s">
        <v>471</v>
      </c>
      <c r="G110" s="289"/>
      <c r="H110" s="289" t="s">
        <v>505</v>
      </c>
      <c r="I110" s="289" t="s">
        <v>467</v>
      </c>
      <c r="J110" s="289">
        <v>50</v>
      </c>
      <c r="K110" s="303"/>
    </row>
    <row r="111" s="1" customFormat="1" ht="15" customHeight="1">
      <c r="B111" s="314"/>
      <c r="C111" s="289" t="s">
        <v>492</v>
      </c>
      <c r="D111" s="289"/>
      <c r="E111" s="289"/>
      <c r="F111" s="312" t="s">
        <v>471</v>
      </c>
      <c r="G111" s="289"/>
      <c r="H111" s="289" t="s">
        <v>505</v>
      </c>
      <c r="I111" s="289" t="s">
        <v>467</v>
      </c>
      <c r="J111" s="289">
        <v>50</v>
      </c>
      <c r="K111" s="303"/>
    </row>
    <row r="112" s="1" customFormat="1" ht="15" customHeight="1">
      <c r="B112" s="314"/>
      <c r="C112" s="289" t="s">
        <v>490</v>
      </c>
      <c r="D112" s="289"/>
      <c r="E112" s="289"/>
      <c r="F112" s="312" t="s">
        <v>471</v>
      </c>
      <c r="G112" s="289"/>
      <c r="H112" s="289" t="s">
        <v>505</v>
      </c>
      <c r="I112" s="289" t="s">
        <v>467</v>
      </c>
      <c r="J112" s="289">
        <v>50</v>
      </c>
      <c r="K112" s="303"/>
    </row>
    <row r="113" s="1" customFormat="1" ht="15" customHeight="1">
      <c r="B113" s="314"/>
      <c r="C113" s="289" t="s">
        <v>52</v>
      </c>
      <c r="D113" s="289"/>
      <c r="E113" s="289"/>
      <c r="F113" s="312" t="s">
        <v>465</v>
      </c>
      <c r="G113" s="289"/>
      <c r="H113" s="289" t="s">
        <v>506</v>
      </c>
      <c r="I113" s="289" t="s">
        <v>467</v>
      </c>
      <c r="J113" s="289">
        <v>20</v>
      </c>
      <c r="K113" s="303"/>
    </row>
    <row r="114" s="1" customFormat="1" ht="15" customHeight="1">
      <c r="B114" s="314"/>
      <c r="C114" s="289" t="s">
        <v>507</v>
      </c>
      <c r="D114" s="289"/>
      <c r="E114" s="289"/>
      <c r="F114" s="312" t="s">
        <v>465</v>
      </c>
      <c r="G114" s="289"/>
      <c r="H114" s="289" t="s">
        <v>508</v>
      </c>
      <c r="I114" s="289" t="s">
        <v>467</v>
      </c>
      <c r="J114" s="289">
        <v>120</v>
      </c>
      <c r="K114" s="303"/>
    </row>
    <row r="115" s="1" customFormat="1" ht="15" customHeight="1">
      <c r="B115" s="314"/>
      <c r="C115" s="289" t="s">
        <v>37</v>
      </c>
      <c r="D115" s="289"/>
      <c r="E115" s="289"/>
      <c r="F115" s="312" t="s">
        <v>465</v>
      </c>
      <c r="G115" s="289"/>
      <c r="H115" s="289" t="s">
        <v>509</v>
      </c>
      <c r="I115" s="289" t="s">
        <v>500</v>
      </c>
      <c r="J115" s="289"/>
      <c r="K115" s="303"/>
    </row>
    <row r="116" s="1" customFormat="1" ht="15" customHeight="1">
      <c r="B116" s="314"/>
      <c r="C116" s="289" t="s">
        <v>47</v>
      </c>
      <c r="D116" s="289"/>
      <c r="E116" s="289"/>
      <c r="F116" s="312" t="s">
        <v>465</v>
      </c>
      <c r="G116" s="289"/>
      <c r="H116" s="289" t="s">
        <v>510</v>
      </c>
      <c r="I116" s="289" t="s">
        <v>500</v>
      </c>
      <c r="J116" s="289"/>
      <c r="K116" s="303"/>
    </row>
    <row r="117" s="1" customFormat="1" ht="15" customHeight="1">
      <c r="B117" s="314"/>
      <c r="C117" s="289" t="s">
        <v>56</v>
      </c>
      <c r="D117" s="289"/>
      <c r="E117" s="289"/>
      <c r="F117" s="312" t="s">
        <v>465</v>
      </c>
      <c r="G117" s="289"/>
      <c r="H117" s="289" t="s">
        <v>511</v>
      </c>
      <c r="I117" s="289" t="s">
        <v>512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513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459</v>
      </c>
      <c r="D123" s="304"/>
      <c r="E123" s="304"/>
      <c r="F123" s="304" t="s">
        <v>460</v>
      </c>
      <c r="G123" s="305"/>
      <c r="H123" s="304" t="s">
        <v>53</v>
      </c>
      <c r="I123" s="304" t="s">
        <v>56</v>
      </c>
      <c r="J123" s="304" t="s">
        <v>461</v>
      </c>
      <c r="K123" s="333"/>
    </row>
    <row r="124" s="1" customFormat="1" ht="17.25" customHeight="1">
      <c r="B124" s="332"/>
      <c r="C124" s="306" t="s">
        <v>462</v>
      </c>
      <c r="D124" s="306"/>
      <c r="E124" s="306"/>
      <c r="F124" s="307" t="s">
        <v>463</v>
      </c>
      <c r="G124" s="308"/>
      <c r="H124" s="306"/>
      <c r="I124" s="306"/>
      <c r="J124" s="306" t="s">
        <v>464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468</v>
      </c>
      <c r="D126" s="311"/>
      <c r="E126" s="311"/>
      <c r="F126" s="312" t="s">
        <v>465</v>
      </c>
      <c r="G126" s="289"/>
      <c r="H126" s="289" t="s">
        <v>505</v>
      </c>
      <c r="I126" s="289" t="s">
        <v>467</v>
      </c>
      <c r="J126" s="289">
        <v>120</v>
      </c>
      <c r="K126" s="337"/>
    </row>
    <row r="127" s="1" customFormat="1" ht="15" customHeight="1">
      <c r="B127" s="334"/>
      <c r="C127" s="289" t="s">
        <v>514</v>
      </c>
      <c r="D127" s="289"/>
      <c r="E127" s="289"/>
      <c r="F127" s="312" t="s">
        <v>465</v>
      </c>
      <c r="G127" s="289"/>
      <c r="H127" s="289" t="s">
        <v>515</v>
      </c>
      <c r="I127" s="289" t="s">
        <v>467</v>
      </c>
      <c r="J127" s="289" t="s">
        <v>516</v>
      </c>
      <c r="K127" s="337"/>
    </row>
    <row r="128" s="1" customFormat="1" ht="15" customHeight="1">
      <c r="B128" s="334"/>
      <c r="C128" s="289" t="s">
        <v>413</v>
      </c>
      <c r="D128" s="289"/>
      <c r="E128" s="289"/>
      <c r="F128" s="312" t="s">
        <v>465</v>
      </c>
      <c r="G128" s="289"/>
      <c r="H128" s="289" t="s">
        <v>517</v>
      </c>
      <c r="I128" s="289" t="s">
        <v>467</v>
      </c>
      <c r="J128" s="289" t="s">
        <v>516</v>
      </c>
      <c r="K128" s="337"/>
    </row>
    <row r="129" s="1" customFormat="1" ht="15" customHeight="1">
      <c r="B129" s="334"/>
      <c r="C129" s="289" t="s">
        <v>476</v>
      </c>
      <c r="D129" s="289"/>
      <c r="E129" s="289"/>
      <c r="F129" s="312" t="s">
        <v>471</v>
      </c>
      <c r="G129" s="289"/>
      <c r="H129" s="289" t="s">
        <v>477</v>
      </c>
      <c r="I129" s="289" t="s">
        <v>467</v>
      </c>
      <c r="J129" s="289">
        <v>15</v>
      </c>
      <c r="K129" s="337"/>
    </row>
    <row r="130" s="1" customFormat="1" ht="15" customHeight="1">
      <c r="B130" s="334"/>
      <c r="C130" s="315" t="s">
        <v>478</v>
      </c>
      <c r="D130" s="315"/>
      <c r="E130" s="315"/>
      <c r="F130" s="316" t="s">
        <v>471</v>
      </c>
      <c r="G130" s="315"/>
      <c r="H130" s="315" t="s">
        <v>479</v>
      </c>
      <c r="I130" s="315" t="s">
        <v>467</v>
      </c>
      <c r="J130" s="315">
        <v>15</v>
      </c>
      <c r="K130" s="337"/>
    </row>
    <row r="131" s="1" customFormat="1" ht="15" customHeight="1">
      <c r="B131" s="334"/>
      <c r="C131" s="315" t="s">
        <v>480</v>
      </c>
      <c r="D131" s="315"/>
      <c r="E131" s="315"/>
      <c r="F131" s="316" t="s">
        <v>471</v>
      </c>
      <c r="G131" s="315"/>
      <c r="H131" s="315" t="s">
        <v>481</v>
      </c>
      <c r="I131" s="315" t="s">
        <v>467</v>
      </c>
      <c r="J131" s="315">
        <v>20</v>
      </c>
      <c r="K131" s="337"/>
    </row>
    <row r="132" s="1" customFormat="1" ht="15" customHeight="1">
      <c r="B132" s="334"/>
      <c r="C132" s="315" t="s">
        <v>482</v>
      </c>
      <c r="D132" s="315"/>
      <c r="E132" s="315"/>
      <c r="F132" s="316" t="s">
        <v>471</v>
      </c>
      <c r="G132" s="315"/>
      <c r="H132" s="315" t="s">
        <v>483</v>
      </c>
      <c r="I132" s="315" t="s">
        <v>467</v>
      </c>
      <c r="J132" s="315">
        <v>20</v>
      </c>
      <c r="K132" s="337"/>
    </row>
    <row r="133" s="1" customFormat="1" ht="15" customHeight="1">
      <c r="B133" s="334"/>
      <c r="C133" s="289" t="s">
        <v>470</v>
      </c>
      <c r="D133" s="289"/>
      <c r="E133" s="289"/>
      <c r="F133" s="312" t="s">
        <v>471</v>
      </c>
      <c r="G133" s="289"/>
      <c r="H133" s="289" t="s">
        <v>505</v>
      </c>
      <c r="I133" s="289" t="s">
        <v>467</v>
      </c>
      <c r="J133" s="289">
        <v>50</v>
      </c>
      <c r="K133" s="337"/>
    </row>
    <row r="134" s="1" customFormat="1" ht="15" customHeight="1">
      <c r="B134" s="334"/>
      <c r="C134" s="289" t="s">
        <v>484</v>
      </c>
      <c r="D134" s="289"/>
      <c r="E134" s="289"/>
      <c r="F134" s="312" t="s">
        <v>471</v>
      </c>
      <c r="G134" s="289"/>
      <c r="H134" s="289" t="s">
        <v>505</v>
      </c>
      <c r="I134" s="289" t="s">
        <v>467</v>
      </c>
      <c r="J134" s="289">
        <v>50</v>
      </c>
      <c r="K134" s="337"/>
    </row>
    <row r="135" s="1" customFormat="1" ht="15" customHeight="1">
      <c r="B135" s="334"/>
      <c r="C135" s="289" t="s">
        <v>490</v>
      </c>
      <c r="D135" s="289"/>
      <c r="E135" s="289"/>
      <c r="F135" s="312" t="s">
        <v>471</v>
      </c>
      <c r="G135" s="289"/>
      <c r="H135" s="289" t="s">
        <v>505</v>
      </c>
      <c r="I135" s="289" t="s">
        <v>467</v>
      </c>
      <c r="J135" s="289">
        <v>50</v>
      </c>
      <c r="K135" s="337"/>
    </row>
    <row r="136" s="1" customFormat="1" ht="15" customHeight="1">
      <c r="B136" s="334"/>
      <c r="C136" s="289" t="s">
        <v>492</v>
      </c>
      <c r="D136" s="289"/>
      <c r="E136" s="289"/>
      <c r="F136" s="312" t="s">
        <v>471</v>
      </c>
      <c r="G136" s="289"/>
      <c r="H136" s="289" t="s">
        <v>505</v>
      </c>
      <c r="I136" s="289" t="s">
        <v>467</v>
      </c>
      <c r="J136" s="289">
        <v>50</v>
      </c>
      <c r="K136" s="337"/>
    </row>
    <row r="137" s="1" customFormat="1" ht="15" customHeight="1">
      <c r="B137" s="334"/>
      <c r="C137" s="289" t="s">
        <v>493</v>
      </c>
      <c r="D137" s="289"/>
      <c r="E137" s="289"/>
      <c r="F137" s="312" t="s">
        <v>471</v>
      </c>
      <c r="G137" s="289"/>
      <c r="H137" s="289" t="s">
        <v>518</v>
      </c>
      <c r="I137" s="289" t="s">
        <v>467</v>
      </c>
      <c r="J137" s="289">
        <v>255</v>
      </c>
      <c r="K137" s="337"/>
    </row>
    <row r="138" s="1" customFormat="1" ht="15" customHeight="1">
      <c r="B138" s="334"/>
      <c r="C138" s="289" t="s">
        <v>495</v>
      </c>
      <c r="D138" s="289"/>
      <c r="E138" s="289"/>
      <c r="F138" s="312" t="s">
        <v>465</v>
      </c>
      <c r="G138" s="289"/>
      <c r="H138" s="289" t="s">
        <v>519</v>
      </c>
      <c r="I138" s="289" t="s">
        <v>497</v>
      </c>
      <c r="J138" s="289"/>
      <c r="K138" s="337"/>
    </row>
    <row r="139" s="1" customFormat="1" ht="15" customHeight="1">
      <c r="B139" s="334"/>
      <c r="C139" s="289" t="s">
        <v>498</v>
      </c>
      <c r="D139" s="289"/>
      <c r="E139" s="289"/>
      <c r="F139" s="312" t="s">
        <v>465</v>
      </c>
      <c r="G139" s="289"/>
      <c r="H139" s="289" t="s">
        <v>520</v>
      </c>
      <c r="I139" s="289" t="s">
        <v>500</v>
      </c>
      <c r="J139" s="289"/>
      <c r="K139" s="337"/>
    </row>
    <row r="140" s="1" customFormat="1" ht="15" customHeight="1">
      <c r="B140" s="334"/>
      <c r="C140" s="289" t="s">
        <v>501</v>
      </c>
      <c r="D140" s="289"/>
      <c r="E140" s="289"/>
      <c r="F140" s="312" t="s">
        <v>465</v>
      </c>
      <c r="G140" s="289"/>
      <c r="H140" s="289" t="s">
        <v>501</v>
      </c>
      <c r="I140" s="289" t="s">
        <v>500</v>
      </c>
      <c r="J140" s="289"/>
      <c r="K140" s="337"/>
    </row>
    <row r="141" s="1" customFormat="1" ht="15" customHeight="1">
      <c r="B141" s="334"/>
      <c r="C141" s="289" t="s">
        <v>37</v>
      </c>
      <c r="D141" s="289"/>
      <c r="E141" s="289"/>
      <c r="F141" s="312" t="s">
        <v>465</v>
      </c>
      <c r="G141" s="289"/>
      <c r="H141" s="289" t="s">
        <v>521</v>
      </c>
      <c r="I141" s="289" t="s">
        <v>500</v>
      </c>
      <c r="J141" s="289"/>
      <c r="K141" s="337"/>
    </row>
    <row r="142" s="1" customFormat="1" ht="15" customHeight="1">
      <c r="B142" s="334"/>
      <c r="C142" s="289" t="s">
        <v>522</v>
      </c>
      <c r="D142" s="289"/>
      <c r="E142" s="289"/>
      <c r="F142" s="312" t="s">
        <v>465</v>
      </c>
      <c r="G142" s="289"/>
      <c r="H142" s="289" t="s">
        <v>523</v>
      </c>
      <c r="I142" s="289" t="s">
        <v>500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524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459</v>
      </c>
      <c r="D148" s="304"/>
      <c r="E148" s="304"/>
      <c r="F148" s="304" t="s">
        <v>460</v>
      </c>
      <c r="G148" s="305"/>
      <c r="H148" s="304" t="s">
        <v>53</v>
      </c>
      <c r="I148" s="304" t="s">
        <v>56</v>
      </c>
      <c r="J148" s="304" t="s">
        <v>461</v>
      </c>
      <c r="K148" s="303"/>
    </row>
    <row r="149" s="1" customFormat="1" ht="17.25" customHeight="1">
      <c r="B149" s="301"/>
      <c r="C149" s="306" t="s">
        <v>462</v>
      </c>
      <c r="D149" s="306"/>
      <c r="E149" s="306"/>
      <c r="F149" s="307" t="s">
        <v>463</v>
      </c>
      <c r="G149" s="308"/>
      <c r="H149" s="306"/>
      <c r="I149" s="306"/>
      <c r="J149" s="306" t="s">
        <v>464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468</v>
      </c>
      <c r="D151" s="289"/>
      <c r="E151" s="289"/>
      <c r="F151" s="342" t="s">
        <v>465</v>
      </c>
      <c r="G151" s="289"/>
      <c r="H151" s="341" t="s">
        <v>505</v>
      </c>
      <c r="I151" s="341" t="s">
        <v>467</v>
      </c>
      <c r="J151" s="341">
        <v>120</v>
      </c>
      <c r="K151" s="337"/>
    </row>
    <row r="152" s="1" customFormat="1" ht="15" customHeight="1">
      <c r="B152" s="314"/>
      <c r="C152" s="341" t="s">
        <v>514</v>
      </c>
      <c r="D152" s="289"/>
      <c r="E152" s="289"/>
      <c r="F152" s="342" t="s">
        <v>465</v>
      </c>
      <c r="G152" s="289"/>
      <c r="H152" s="341" t="s">
        <v>525</v>
      </c>
      <c r="I152" s="341" t="s">
        <v>467</v>
      </c>
      <c r="J152" s="341" t="s">
        <v>516</v>
      </c>
      <c r="K152" s="337"/>
    </row>
    <row r="153" s="1" customFormat="1" ht="15" customHeight="1">
      <c r="B153" s="314"/>
      <c r="C153" s="341" t="s">
        <v>413</v>
      </c>
      <c r="D153" s="289"/>
      <c r="E153" s="289"/>
      <c r="F153" s="342" t="s">
        <v>465</v>
      </c>
      <c r="G153" s="289"/>
      <c r="H153" s="341" t="s">
        <v>526</v>
      </c>
      <c r="I153" s="341" t="s">
        <v>467</v>
      </c>
      <c r="J153" s="341" t="s">
        <v>516</v>
      </c>
      <c r="K153" s="337"/>
    </row>
    <row r="154" s="1" customFormat="1" ht="15" customHeight="1">
      <c r="B154" s="314"/>
      <c r="C154" s="341" t="s">
        <v>470</v>
      </c>
      <c r="D154" s="289"/>
      <c r="E154" s="289"/>
      <c r="F154" s="342" t="s">
        <v>471</v>
      </c>
      <c r="G154" s="289"/>
      <c r="H154" s="341" t="s">
        <v>505</v>
      </c>
      <c r="I154" s="341" t="s">
        <v>467</v>
      </c>
      <c r="J154" s="341">
        <v>50</v>
      </c>
      <c r="K154" s="337"/>
    </row>
    <row r="155" s="1" customFormat="1" ht="15" customHeight="1">
      <c r="B155" s="314"/>
      <c r="C155" s="341" t="s">
        <v>473</v>
      </c>
      <c r="D155" s="289"/>
      <c r="E155" s="289"/>
      <c r="F155" s="342" t="s">
        <v>465</v>
      </c>
      <c r="G155" s="289"/>
      <c r="H155" s="341" t="s">
        <v>505</v>
      </c>
      <c r="I155" s="341" t="s">
        <v>475</v>
      </c>
      <c r="J155" s="341"/>
      <c r="K155" s="337"/>
    </row>
    <row r="156" s="1" customFormat="1" ht="15" customHeight="1">
      <c r="B156" s="314"/>
      <c r="C156" s="341" t="s">
        <v>484</v>
      </c>
      <c r="D156" s="289"/>
      <c r="E156" s="289"/>
      <c r="F156" s="342" t="s">
        <v>471</v>
      </c>
      <c r="G156" s="289"/>
      <c r="H156" s="341" t="s">
        <v>505</v>
      </c>
      <c r="I156" s="341" t="s">
        <v>467</v>
      </c>
      <c r="J156" s="341">
        <v>50</v>
      </c>
      <c r="K156" s="337"/>
    </row>
    <row r="157" s="1" customFormat="1" ht="15" customHeight="1">
      <c r="B157" s="314"/>
      <c r="C157" s="341" t="s">
        <v>492</v>
      </c>
      <c r="D157" s="289"/>
      <c r="E157" s="289"/>
      <c r="F157" s="342" t="s">
        <v>471</v>
      </c>
      <c r="G157" s="289"/>
      <c r="H157" s="341" t="s">
        <v>505</v>
      </c>
      <c r="I157" s="341" t="s">
        <v>467</v>
      </c>
      <c r="J157" s="341">
        <v>50</v>
      </c>
      <c r="K157" s="337"/>
    </row>
    <row r="158" s="1" customFormat="1" ht="15" customHeight="1">
      <c r="B158" s="314"/>
      <c r="C158" s="341" t="s">
        <v>490</v>
      </c>
      <c r="D158" s="289"/>
      <c r="E158" s="289"/>
      <c r="F158" s="342" t="s">
        <v>471</v>
      </c>
      <c r="G158" s="289"/>
      <c r="H158" s="341" t="s">
        <v>505</v>
      </c>
      <c r="I158" s="341" t="s">
        <v>467</v>
      </c>
      <c r="J158" s="341">
        <v>50</v>
      </c>
      <c r="K158" s="337"/>
    </row>
    <row r="159" s="1" customFormat="1" ht="15" customHeight="1">
      <c r="B159" s="314"/>
      <c r="C159" s="341" t="s">
        <v>92</v>
      </c>
      <c r="D159" s="289"/>
      <c r="E159" s="289"/>
      <c r="F159" s="342" t="s">
        <v>465</v>
      </c>
      <c r="G159" s="289"/>
      <c r="H159" s="341" t="s">
        <v>527</v>
      </c>
      <c r="I159" s="341" t="s">
        <v>467</v>
      </c>
      <c r="J159" s="341" t="s">
        <v>528</v>
      </c>
      <c r="K159" s="337"/>
    </row>
    <row r="160" s="1" customFormat="1" ht="15" customHeight="1">
      <c r="B160" s="314"/>
      <c r="C160" s="341" t="s">
        <v>529</v>
      </c>
      <c r="D160" s="289"/>
      <c r="E160" s="289"/>
      <c r="F160" s="342" t="s">
        <v>465</v>
      </c>
      <c r="G160" s="289"/>
      <c r="H160" s="341" t="s">
        <v>530</v>
      </c>
      <c r="I160" s="341" t="s">
        <v>500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531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459</v>
      </c>
      <c r="D166" s="304"/>
      <c r="E166" s="304"/>
      <c r="F166" s="304" t="s">
        <v>460</v>
      </c>
      <c r="G166" s="346"/>
      <c r="H166" s="347" t="s">
        <v>53</v>
      </c>
      <c r="I166" s="347" t="s">
        <v>56</v>
      </c>
      <c r="J166" s="304" t="s">
        <v>461</v>
      </c>
      <c r="K166" s="281"/>
    </row>
    <row r="167" s="1" customFormat="1" ht="17.25" customHeight="1">
      <c r="B167" s="282"/>
      <c r="C167" s="306" t="s">
        <v>462</v>
      </c>
      <c r="D167" s="306"/>
      <c r="E167" s="306"/>
      <c r="F167" s="307" t="s">
        <v>463</v>
      </c>
      <c r="G167" s="348"/>
      <c r="H167" s="349"/>
      <c r="I167" s="349"/>
      <c r="J167" s="306" t="s">
        <v>464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468</v>
      </c>
      <c r="D169" s="289"/>
      <c r="E169" s="289"/>
      <c r="F169" s="312" t="s">
        <v>465</v>
      </c>
      <c r="G169" s="289"/>
      <c r="H169" s="289" t="s">
        <v>505</v>
      </c>
      <c r="I169" s="289" t="s">
        <v>467</v>
      </c>
      <c r="J169" s="289">
        <v>120</v>
      </c>
      <c r="K169" s="337"/>
    </row>
    <row r="170" s="1" customFormat="1" ht="15" customHeight="1">
      <c r="B170" s="314"/>
      <c r="C170" s="289" t="s">
        <v>514</v>
      </c>
      <c r="D170" s="289"/>
      <c r="E170" s="289"/>
      <c r="F170" s="312" t="s">
        <v>465</v>
      </c>
      <c r="G170" s="289"/>
      <c r="H170" s="289" t="s">
        <v>515</v>
      </c>
      <c r="I170" s="289" t="s">
        <v>467</v>
      </c>
      <c r="J170" s="289" t="s">
        <v>516</v>
      </c>
      <c r="K170" s="337"/>
    </row>
    <row r="171" s="1" customFormat="1" ht="15" customHeight="1">
      <c r="B171" s="314"/>
      <c r="C171" s="289" t="s">
        <v>413</v>
      </c>
      <c r="D171" s="289"/>
      <c r="E171" s="289"/>
      <c r="F171" s="312" t="s">
        <v>465</v>
      </c>
      <c r="G171" s="289"/>
      <c r="H171" s="289" t="s">
        <v>532</v>
      </c>
      <c r="I171" s="289" t="s">
        <v>467</v>
      </c>
      <c r="J171" s="289" t="s">
        <v>516</v>
      </c>
      <c r="K171" s="337"/>
    </row>
    <row r="172" s="1" customFormat="1" ht="15" customHeight="1">
      <c r="B172" s="314"/>
      <c r="C172" s="289" t="s">
        <v>470</v>
      </c>
      <c r="D172" s="289"/>
      <c r="E172" s="289"/>
      <c r="F172" s="312" t="s">
        <v>471</v>
      </c>
      <c r="G172" s="289"/>
      <c r="H172" s="289" t="s">
        <v>532</v>
      </c>
      <c r="I172" s="289" t="s">
        <v>467</v>
      </c>
      <c r="J172" s="289">
        <v>50</v>
      </c>
      <c r="K172" s="337"/>
    </row>
    <row r="173" s="1" customFormat="1" ht="15" customHeight="1">
      <c r="B173" s="314"/>
      <c r="C173" s="289" t="s">
        <v>473</v>
      </c>
      <c r="D173" s="289"/>
      <c r="E173" s="289"/>
      <c r="F173" s="312" t="s">
        <v>465</v>
      </c>
      <c r="G173" s="289"/>
      <c r="H173" s="289" t="s">
        <v>532</v>
      </c>
      <c r="I173" s="289" t="s">
        <v>475</v>
      </c>
      <c r="J173" s="289"/>
      <c r="K173" s="337"/>
    </row>
    <row r="174" s="1" customFormat="1" ht="15" customHeight="1">
      <c r="B174" s="314"/>
      <c r="C174" s="289" t="s">
        <v>484</v>
      </c>
      <c r="D174" s="289"/>
      <c r="E174" s="289"/>
      <c r="F174" s="312" t="s">
        <v>471</v>
      </c>
      <c r="G174" s="289"/>
      <c r="H174" s="289" t="s">
        <v>532</v>
      </c>
      <c r="I174" s="289" t="s">
        <v>467</v>
      </c>
      <c r="J174" s="289">
        <v>50</v>
      </c>
      <c r="K174" s="337"/>
    </row>
    <row r="175" s="1" customFormat="1" ht="15" customHeight="1">
      <c r="B175" s="314"/>
      <c r="C175" s="289" t="s">
        <v>492</v>
      </c>
      <c r="D175" s="289"/>
      <c r="E175" s="289"/>
      <c r="F175" s="312" t="s">
        <v>471</v>
      </c>
      <c r="G175" s="289"/>
      <c r="H175" s="289" t="s">
        <v>532</v>
      </c>
      <c r="I175" s="289" t="s">
        <v>467</v>
      </c>
      <c r="J175" s="289">
        <v>50</v>
      </c>
      <c r="K175" s="337"/>
    </row>
    <row r="176" s="1" customFormat="1" ht="15" customHeight="1">
      <c r="B176" s="314"/>
      <c r="C176" s="289" t="s">
        <v>490</v>
      </c>
      <c r="D176" s="289"/>
      <c r="E176" s="289"/>
      <c r="F176" s="312" t="s">
        <v>471</v>
      </c>
      <c r="G176" s="289"/>
      <c r="H176" s="289" t="s">
        <v>532</v>
      </c>
      <c r="I176" s="289" t="s">
        <v>467</v>
      </c>
      <c r="J176" s="289">
        <v>50</v>
      </c>
      <c r="K176" s="337"/>
    </row>
    <row r="177" s="1" customFormat="1" ht="15" customHeight="1">
      <c r="B177" s="314"/>
      <c r="C177" s="289" t="s">
        <v>100</v>
      </c>
      <c r="D177" s="289"/>
      <c r="E177" s="289"/>
      <c r="F177" s="312" t="s">
        <v>465</v>
      </c>
      <c r="G177" s="289"/>
      <c r="H177" s="289" t="s">
        <v>533</v>
      </c>
      <c r="I177" s="289" t="s">
        <v>534</v>
      </c>
      <c r="J177" s="289"/>
      <c r="K177" s="337"/>
    </row>
    <row r="178" s="1" customFormat="1" ht="15" customHeight="1">
      <c r="B178" s="314"/>
      <c r="C178" s="289" t="s">
        <v>56</v>
      </c>
      <c r="D178" s="289"/>
      <c r="E178" s="289"/>
      <c r="F178" s="312" t="s">
        <v>465</v>
      </c>
      <c r="G178" s="289"/>
      <c r="H178" s="289" t="s">
        <v>535</v>
      </c>
      <c r="I178" s="289" t="s">
        <v>536</v>
      </c>
      <c r="J178" s="289">
        <v>1</v>
      </c>
      <c r="K178" s="337"/>
    </row>
    <row r="179" s="1" customFormat="1" ht="15" customHeight="1">
      <c r="B179" s="314"/>
      <c r="C179" s="289" t="s">
        <v>52</v>
      </c>
      <c r="D179" s="289"/>
      <c r="E179" s="289"/>
      <c r="F179" s="312" t="s">
        <v>465</v>
      </c>
      <c r="G179" s="289"/>
      <c r="H179" s="289" t="s">
        <v>537</v>
      </c>
      <c r="I179" s="289" t="s">
        <v>467</v>
      </c>
      <c r="J179" s="289">
        <v>20</v>
      </c>
      <c r="K179" s="337"/>
    </row>
    <row r="180" s="1" customFormat="1" ht="15" customHeight="1">
      <c r="B180" s="314"/>
      <c r="C180" s="289" t="s">
        <v>53</v>
      </c>
      <c r="D180" s="289"/>
      <c r="E180" s="289"/>
      <c r="F180" s="312" t="s">
        <v>465</v>
      </c>
      <c r="G180" s="289"/>
      <c r="H180" s="289" t="s">
        <v>538</v>
      </c>
      <c r="I180" s="289" t="s">
        <v>467</v>
      </c>
      <c r="J180" s="289">
        <v>255</v>
      </c>
      <c r="K180" s="337"/>
    </row>
    <row r="181" s="1" customFormat="1" ht="15" customHeight="1">
      <c r="B181" s="314"/>
      <c r="C181" s="289" t="s">
        <v>101</v>
      </c>
      <c r="D181" s="289"/>
      <c r="E181" s="289"/>
      <c r="F181" s="312" t="s">
        <v>465</v>
      </c>
      <c r="G181" s="289"/>
      <c r="H181" s="289" t="s">
        <v>429</v>
      </c>
      <c r="I181" s="289" t="s">
        <v>467</v>
      </c>
      <c r="J181" s="289">
        <v>10</v>
      </c>
      <c r="K181" s="337"/>
    </row>
    <row r="182" s="1" customFormat="1" ht="15" customHeight="1">
      <c r="B182" s="314"/>
      <c r="C182" s="289" t="s">
        <v>102</v>
      </c>
      <c r="D182" s="289"/>
      <c r="E182" s="289"/>
      <c r="F182" s="312" t="s">
        <v>465</v>
      </c>
      <c r="G182" s="289"/>
      <c r="H182" s="289" t="s">
        <v>539</v>
      </c>
      <c r="I182" s="289" t="s">
        <v>500</v>
      </c>
      <c r="J182" s="289"/>
      <c r="K182" s="337"/>
    </row>
    <row r="183" s="1" customFormat="1" ht="15" customHeight="1">
      <c r="B183" s="314"/>
      <c r="C183" s="289" t="s">
        <v>540</v>
      </c>
      <c r="D183" s="289"/>
      <c r="E183" s="289"/>
      <c r="F183" s="312" t="s">
        <v>465</v>
      </c>
      <c r="G183" s="289"/>
      <c r="H183" s="289" t="s">
        <v>541</v>
      </c>
      <c r="I183" s="289" t="s">
        <v>500</v>
      </c>
      <c r="J183" s="289"/>
      <c r="K183" s="337"/>
    </row>
    <row r="184" s="1" customFormat="1" ht="15" customHeight="1">
      <c r="B184" s="314"/>
      <c r="C184" s="289" t="s">
        <v>529</v>
      </c>
      <c r="D184" s="289"/>
      <c r="E184" s="289"/>
      <c r="F184" s="312" t="s">
        <v>465</v>
      </c>
      <c r="G184" s="289"/>
      <c r="H184" s="289" t="s">
        <v>542</v>
      </c>
      <c r="I184" s="289" t="s">
        <v>500</v>
      </c>
      <c r="J184" s="289"/>
      <c r="K184" s="337"/>
    </row>
    <row r="185" s="1" customFormat="1" ht="15" customHeight="1">
      <c r="B185" s="314"/>
      <c r="C185" s="289" t="s">
        <v>104</v>
      </c>
      <c r="D185" s="289"/>
      <c r="E185" s="289"/>
      <c r="F185" s="312" t="s">
        <v>471</v>
      </c>
      <c r="G185" s="289"/>
      <c r="H185" s="289" t="s">
        <v>543</v>
      </c>
      <c r="I185" s="289" t="s">
        <v>467</v>
      </c>
      <c r="J185" s="289">
        <v>50</v>
      </c>
      <c r="K185" s="337"/>
    </row>
    <row r="186" s="1" customFormat="1" ht="15" customHeight="1">
      <c r="B186" s="314"/>
      <c r="C186" s="289" t="s">
        <v>544</v>
      </c>
      <c r="D186" s="289"/>
      <c r="E186" s="289"/>
      <c r="F186" s="312" t="s">
        <v>471</v>
      </c>
      <c r="G186" s="289"/>
      <c r="H186" s="289" t="s">
        <v>545</v>
      </c>
      <c r="I186" s="289" t="s">
        <v>546</v>
      </c>
      <c r="J186" s="289"/>
      <c r="K186" s="337"/>
    </row>
    <row r="187" s="1" customFormat="1" ht="15" customHeight="1">
      <c r="B187" s="314"/>
      <c r="C187" s="289" t="s">
        <v>547</v>
      </c>
      <c r="D187" s="289"/>
      <c r="E187" s="289"/>
      <c r="F187" s="312" t="s">
        <v>471</v>
      </c>
      <c r="G187" s="289"/>
      <c r="H187" s="289" t="s">
        <v>548</v>
      </c>
      <c r="I187" s="289" t="s">
        <v>546</v>
      </c>
      <c r="J187" s="289"/>
      <c r="K187" s="337"/>
    </row>
    <row r="188" s="1" customFormat="1" ht="15" customHeight="1">
      <c r="B188" s="314"/>
      <c r="C188" s="289" t="s">
        <v>549</v>
      </c>
      <c r="D188" s="289"/>
      <c r="E188" s="289"/>
      <c r="F188" s="312" t="s">
        <v>471</v>
      </c>
      <c r="G188" s="289"/>
      <c r="H188" s="289" t="s">
        <v>550</v>
      </c>
      <c r="I188" s="289" t="s">
        <v>546</v>
      </c>
      <c r="J188" s="289"/>
      <c r="K188" s="337"/>
    </row>
    <row r="189" s="1" customFormat="1" ht="15" customHeight="1">
      <c r="B189" s="314"/>
      <c r="C189" s="350" t="s">
        <v>551</v>
      </c>
      <c r="D189" s="289"/>
      <c r="E189" s="289"/>
      <c r="F189" s="312" t="s">
        <v>471</v>
      </c>
      <c r="G189" s="289"/>
      <c r="H189" s="289" t="s">
        <v>552</v>
      </c>
      <c r="I189" s="289" t="s">
        <v>553</v>
      </c>
      <c r="J189" s="351" t="s">
        <v>554</v>
      </c>
      <c r="K189" s="337"/>
    </row>
    <row r="190" s="17" customFormat="1" ht="15" customHeight="1">
      <c r="B190" s="352"/>
      <c r="C190" s="353" t="s">
        <v>555</v>
      </c>
      <c r="D190" s="354"/>
      <c r="E190" s="354"/>
      <c r="F190" s="355" t="s">
        <v>471</v>
      </c>
      <c r="G190" s="354"/>
      <c r="H190" s="354" t="s">
        <v>556</v>
      </c>
      <c r="I190" s="354" t="s">
        <v>553</v>
      </c>
      <c r="J190" s="356" t="s">
        <v>554</v>
      </c>
      <c r="K190" s="357"/>
    </row>
    <row r="191" s="1" customFormat="1" ht="15" customHeight="1">
      <c r="B191" s="314"/>
      <c r="C191" s="350" t="s">
        <v>41</v>
      </c>
      <c r="D191" s="289"/>
      <c r="E191" s="289"/>
      <c r="F191" s="312" t="s">
        <v>465</v>
      </c>
      <c r="G191" s="289"/>
      <c r="H191" s="286" t="s">
        <v>557</v>
      </c>
      <c r="I191" s="289" t="s">
        <v>558</v>
      </c>
      <c r="J191" s="289"/>
      <c r="K191" s="337"/>
    </row>
    <row r="192" s="1" customFormat="1" ht="15" customHeight="1">
      <c r="B192" s="314"/>
      <c r="C192" s="350" t="s">
        <v>559</v>
      </c>
      <c r="D192" s="289"/>
      <c r="E192" s="289"/>
      <c r="F192" s="312" t="s">
        <v>465</v>
      </c>
      <c r="G192" s="289"/>
      <c r="H192" s="289" t="s">
        <v>560</v>
      </c>
      <c r="I192" s="289" t="s">
        <v>500</v>
      </c>
      <c r="J192" s="289"/>
      <c r="K192" s="337"/>
    </row>
    <row r="193" s="1" customFormat="1" ht="15" customHeight="1">
      <c r="B193" s="314"/>
      <c r="C193" s="350" t="s">
        <v>561</v>
      </c>
      <c r="D193" s="289"/>
      <c r="E193" s="289"/>
      <c r="F193" s="312" t="s">
        <v>465</v>
      </c>
      <c r="G193" s="289"/>
      <c r="H193" s="289" t="s">
        <v>562</v>
      </c>
      <c r="I193" s="289" t="s">
        <v>500</v>
      </c>
      <c r="J193" s="289"/>
      <c r="K193" s="337"/>
    </row>
    <row r="194" s="1" customFormat="1" ht="15" customHeight="1">
      <c r="B194" s="314"/>
      <c r="C194" s="350" t="s">
        <v>563</v>
      </c>
      <c r="D194" s="289"/>
      <c r="E194" s="289"/>
      <c r="F194" s="312" t="s">
        <v>471</v>
      </c>
      <c r="G194" s="289"/>
      <c r="H194" s="289" t="s">
        <v>564</v>
      </c>
      <c r="I194" s="289" t="s">
        <v>500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565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566</v>
      </c>
      <c r="D201" s="359"/>
      <c r="E201" s="359"/>
      <c r="F201" s="359" t="s">
        <v>567</v>
      </c>
      <c r="G201" s="360"/>
      <c r="H201" s="359" t="s">
        <v>568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558</v>
      </c>
      <c r="D203" s="289"/>
      <c r="E203" s="289"/>
      <c r="F203" s="312" t="s">
        <v>42</v>
      </c>
      <c r="G203" s="289"/>
      <c r="H203" s="289" t="s">
        <v>569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43</v>
      </c>
      <c r="G204" s="289"/>
      <c r="H204" s="289" t="s">
        <v>570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46</v>
      </c>
      <c r="G205" s="289"/>
      <c r="H205" s="289" t="s">
        <v>571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44</v>
      </c>
      <c r="G206" s="289"/>
      <c r="H206" s="289" t="s">
        <v>572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45</v>
      </c>
      <c r="G207" s="289"/>
      <c r="H207" s="289" t="s">
        <v>573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512</v>
      </c>
      <c r="D209" s="289"/>
      <c r="E209" s="289"/>
      <c r="F209" s="312" t="s">
        <v>78</v>
      </c>
      <c r="G209" s="289"/>
      <c r="H209" s="289" t="s">
        <v>574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409</v>
      </c>
      <c r="G210" s="289"/>
      <c r="H210" s="289" t="s">
        <v>410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407</v>
      </c>
      <c r="G211" s="289"/>
      <c r="H211" s="289" t="s">
        <v>575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411</v>
      </c>
      <c r="G212" s="350"/>
      <c r="H212" s="341" t="s">
        <v>412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209</v>
      </c>
      <c r="G213" s="350"/>
      <c r="H213" s="341" t="s">
        <v>576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536</v>
      </c>
      <c r="D215" s="289"/>
      <c r="E215" s="289"/>
      <c r="F215" s="312">
        <v>1</v>
      </c>
      <c r="G215" s="350"/>
      <c r="H215" s="341" t="s">
        <v>577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578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579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580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Maděránek Dominik</dc:creator>
  <cp:lastModifiedBy>Maděránek Dominik</cp:lastModifiedBy>
  <dcterms:created xsi:type="dcterms:W3CDTF">2024-06-12T08:04:49Z</dcterms:created>
  <dcterms:modified xsi:type="dcterms:W3CDTF">2024-06-12T08:04:51Z</dcterms:modified>
</cp:coreProperties>
</file>